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2024-365 - Vodovod areál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'2024-365 - Vodovod areál ...'!$C$84:$K$279</definedName>
    <definedName name="_xlnm.Print_Area" localSheetId="1">'2024-365 - Vodovod areál ...'!$C$4:$J$37,'2024-365 - Vodovod areál ...'!$C$43:$J$68,'2024-365 - Vodovod areál ...'!$C$74:$K$279</definedName>
    <definedName name="_xlnm.Print_Titles" localSheetId="1">'2024-365 - Vodovod areál 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78"/>
  <c r="BH278"/>
  <c r="BG278"/>
  <c r="BF278"/>
  <c r="T278"/>
  <c r="T277"/>
  <c r="R278"/>
  <c r="R277"/>
  <c r="P278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T242"/>
  <c r="R243"/>
  <c r="R242"/>
  <c r="P243"/>
  <c r="P242"/>
  <c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34"/>
  <c r="BH134"/>
  <c r="BG134"/>
  <c r="BF134"/>
  <c r="T134"/>
  <c r="R134"/>
  <c r="P134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0"/>
  <c r="F50"/>
  <c r="F48"/>
  <c r="E46"/>
  <c r="J22"/>
  <c r="E22"/>
  <c r="J51"/>
  <c r="J21"/>
  <c r="J16"/>
  <c r="E16"/>
  <c r="F82"/>
  <c r="J15"/>
  <c r="J10"/>
  <c r="J79"/>
  <c i="1" r="L50"/>
  <c r="AM50"/>
  <c r="AM49"/>
  <c r="L49"/>
  <c r="AM47"/>
  <c r="L47"/>
  <c r="L45"/>
  <c r="L44"/>
  <c i="2" r="J247"/>
  <c r="J155"/>
  <c r="BK168"/>
  <c r="J144"/>
  <c r="BK151"/>
  <c r="BK144"/>
  <c r="J238"/>
  <c r="BK147"/>
  <c r="J184"/>
  <c r="J229"/>
  <c r="J88"/>
  <c r="BK257"/>
  <c r="J168"/>
  <c r="J189"/>
  <c r="BK202"/>
  <c r="J92"/>
  <c r="BK186"/>
  <c r="BK160"/>
  <c r="BK175"/>
  <c r="BK222"/>
  <c r="BK200"/>
  <c r="BK214"/>
  <c r="BK116"/>
  <c r="J201"/>
  <c r="BK201"/>
  <c r="BK108"/>
  <c r="J175"/>
  <c r="J186"/>
  <c r="BK198"/>
  <c r="BK204"/>
  <c r="J180"/>
  <c r="J104"/>
  <c r="J204"/>
  <c r="BK229"/>
  <c r="J234"/>
  <c r="J253"/>
  <c r="BK226"/>
  <c r="BK164"/>
  <c r="J126"/>
  <c r="BK247"/>
  <c r="BK189"/>
  <c r="J147"/>
  <c r="BK234"/>
  <c r="J257"/>
  <c r="J217"/>
  <c r="J249"/>
  <c r="J220"/>
  <c r="J233"/>
  <c r="BK243"/>
  <c r="BK224"/>
  <c r="J100"/>
  <c r="BK253"/>
  <c r="J264"/>
  <c r="BK264"/>
  <c r="J193"/>
  <c r="BK275"/>
  <c r="BK223"/>
  <c i="1" r="AS54"/>
  <c i="2" r="BK104"/>
  <c r="BK126"/>
  <c r="J226"/>
  <c r="J164"/>
  <c r="J200"/>
  <c r="J214"/>
  <c r="BK124"/>
  <c r="J205"/>
  <c r="J160"/>
  <c r="J275"/>
  <c r="J198"/>
  <c r="J224"/>
  <c r="J112"/>
  <c r="BK233"/>
  <c r="BK191"/>
  <c r="BK220"/>
  <c r="BK212"/>
  <c r="BK216"/>
  <c r="J151"/>
  <c r="BK269"/>
  <c r="BK180"/>
  <c r="J116"/>
  <c r="BK88"/>
  <c r="J96"/>
  <c r="BK187"/>
  <c r="J240"/>
  <c r="J273"/>
  <c r="J202"/>
  <c r="J216"/>
  <c r="J222"/>
  <c r="J187"/>
  <c r="BK134"/>
  <c r="BK92"/>
  <c r="J108"/>
  <c r="J212"/>
  <c r="J269"/>
  <c r="BK249"/>
  <c r="BK184"/>
  <c r="BK193"/>
  <c r="BK219"/>
  <c r="BK195"/>
  <c r="BK240"/>
  <c r="BK155"/>
  <c r="BK273"/>
  <c r="J124"/>
  <c r="J120"/>
  <c r="J223"/>
  <c r="J243"/>
  <c r="J191"/>
  <c r="BK100"/>
  <c r="BK217"/>
  <c r="BK278"/>
  <c r="BK205"/>
  <c r="J134"/>
  <c r="BK120"/>
  <c r="J278"/>
  <c r="J195"/>
  <c r="J219"/>
  <c r="BK112"/>
  <c r="BK238"/>
  <c r="BK96"/>
  <c l="1" r="R87"/>
  <c r="P159"/>
  <c r="T228"/>
  <c r="P179"/>
  <c r="T87"/>
  <c r="R179"/>
  <c r="BK159"/>
  <c r="J159"/>
  <c r="J59"/>
  <c r="R159"/>
  <c r="P228"/>
  <c r="BK246"/>
  <c r="J246"/>
  <c r="J64"/>
  <c r="P268"/>
  <c r="P267"/>
  <c r="P87"/>
  <c r="P86"/>
  <c r="P85"/>
  <c i="1" r="AU55"/>
  <c i="2" r="T159"/>
  <c r="R228"/>
  <c r="R246"/>
  <c r="R245"/>
  <c r="BK87"/>
  <c r="J87"/>
  <c r="J57"/>
  <c r="T179"/>
  <c r="P246"/>
  <c r="P245"/>
  <c r="R268"/>
  <c r="R267"/>
  <c r="BK179"/>
  <c r="J179"/>
  <c r="J60"/>
  <c r="BK228"/>
  <c r="J228"/>
  <c r="J61"/>
  <c r="T246"/>
  <c r="T245"/>
  <c r="BK268"/>
  <c r="J268"/>
  <c r="J66"/>
  <c r="T268"/>
  <c r="T267"/>
  <c r="BK154"/>
  <c r="J154"/>
  <c r="J58"/>
  <c r="BK242"/>
  <c r="J242"/>
  <c r="J62"/>
  <c r="BK277"/>
  <c r="J277"/>
  <c r="J67"/>
  <c r="BE96"/>
  <c r="BE124"/>
  <c r="BE184"/>
  <c r="BE186"/>
  <c r="BE216"/>
  <c r="BE224"/>
  <c r="BE247"/>
  <c r="BE273"/>
  <c r="BE275"/>
  <c r="BE278"/>
  <c r="J82"/>
  <c r="BE217"/>
  <c r="BE219"/>
  <c r="BE229"/>
  <c r="BE233"/>
  <c r="BE249"/>
  <c r="J48"/>
  <c r="BE134"/>
  <c r="BE175"/>
  <c r="BE191"/>
  <c r="BE193"/>
  <c r="BE212"/>
  <c r="BE234"/>
  <c r="BE243"/>
  <c r="BE269"/>
  <c r="BE88"/>
  <c r="BE108"/>
  <c r="BE147"/>
  <c r="BE160"/>
  <c r="BE168"/>
  <c r="BE187"/>
  <c r="BE238"/>
  <c r="BE240"/>
  <c r="BE257"/>
  <c r="BE100"/>
  <c r="BE144"/>
  <c r="BE180"/>
  <c r="BE201"/>
  <c r="BE202"/>
  <c r="BE204"/>
  <c r="BE214"/>
  <c r="BE220"/>
  <c r="BE226"/>
  <c r="F51"/>
  <c r="BE104"/>
  <c r="BE112"/>
  <c r="BE116"/>
  <c r="BE155"/>
  <c r="BE198"/>
  <c r="BE200"/>
  <c r="BE223"/>
  <c r="BE264"/>
  <c r="BE120"/>
  <c r="BE126"/>
  <c r="BE253"/>
  <c r="BE92"/>
  <c r="BE151"/>
  <c r="BE164"/>
  <c r="BE189"/>
  <c r="BE195"/>
  <c r="BE205"/>
  <c r="BE222"/>
  <c r="F32"/>
  <c i="1" r="BA55"/>
  <c r="BA54"/>
  <c r="AW54"/>
  <c r="AK30"/>
  <c i="2" r="F33"/>
  <c i="1" r="BB55"/>
  <c r="BB54"/>
  <c r="W31"/>
  <c i="2" r="J32"/>
  <c i="1" r="AW55"/>
  <c i="2" r="F34"/>
  <c i="1" r="BC55"/>
  <c r="BC54"/>
  <c r="AY54"/>
  <c r="AU54"/>
  <c i="2" r="F35"/>
  <c i="1" r="BD55"/>
  <c r="BD54"/>
  <c r="W33"/>
  <c i="2" l="1" r="T86"/>
  <c r="T85"/>
  <c r="R86"/>
  <c r="R85"/>
  <c r="BK86"/>
  <c r="J86"/>
  <c r="J56"/>
  <c r="BK245"/>
  <c r="J245"/>
  <c r="J63"/>
  <c r="BK267"/>
  <c r="J267"/>
  <c r="J65"/>
  <c i="1" r="W30"/>
  <c r="W32"/>
  <c r="AX54"/>
  <c i="2" r="J31"/>
  <c i="1" r="AV55"/>
  <c r="AT55"/>
  <c i="2" r="F31"/>
  <c i="1" r="AZ55"/>
  <c r="AZ54"/>
  <c r="W29"/>
  <c i="2" l="1" r="BK85"/>
  <c r="J85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<sst xmlns="http://schemas.openxmlformats.org/spreadsheetml/2006/main">
  <si>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</si>
  <si>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</si>
  <si>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</si>
  <si>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</si>
  <si>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</si>
  <si>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{c3eddaf2-1955-48de-8440-83db80651195}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</si>
  <si>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</si>
  <si>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</si>
  <si>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</si>
  <si>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</si>
  <si>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</si>
  <si>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</si>
  <si>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</si>
  <si>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</si>
  <si>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2024-365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</si>
  <si>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</si>
  <si>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</si>
  <si>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Vodovod areál cestmistrovství Třemošnice_(2)</t>
  </si>
  <si>
    <t>KSO:</t>
  </si>
  <si>
    <t/>
  </si>
  <si>
    <t>CC-CZ:</t>
  </si>
  <si>
    <t>Místo:</t>
  </si>
  <si>
    <t>Třemošnice nad Doubravou</t>
  </si>
  <si>
    <t>Datum:</t>
  </si>
  <si>
    <t>22. 8. 2024</t>
  </si>
  <si>
    <t>Zadavatel:</t>
  </si>
  <si>
    <t>IČ:</t>
  </si>
  <si>
    <t>Správa a údržba silnic Pardubického kraje</t>
  </si>
  <si>
    <t>DIČ:</t>
  </si>
  <si>
    <t>Uchazeč:</t>
  </si>
  <si>
    <t>Vyplň údaj</t>
  </si>
  <si>
    <t>Projektant:</t>
  </si>
  <si>
    <t>Komplex CR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</si>
  <si>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</si>
  <si>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</si>
  <si>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</si>
  <si>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</si>
  <si>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</si>
  <si>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</si>
  <si>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</si>
  <si>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</si>
  <si>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</si>
  <si>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</si>
  <si>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</si>
  <si>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</si>
  <si>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</si>
  <si>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</si>
  <si>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</si>
  <si>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</si>
  <si>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</si>
  <si>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</si>
  <si>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</si>
  <si>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</si>
  <si>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</si>
  <si>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</si>
  <si>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</si>
  <si>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</si>
  <si>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</si>
  <si>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</si>
  <si>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</si>
  <si>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</si>
  <si>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</si>
  <si>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</si>
  <si>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</si>
  <si>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</si>
  <si>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</si>
  <si>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</si>
  <si>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</si>
  <si>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</si>
  <si>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</si>
  <si>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</si>
  <si>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</si>
  <si>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</si>
  <si>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</si>
  <si>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</si>
  <si>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</si>
  <si>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</si>
  <si>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</si>
  <si>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</si>
  <si>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</si>
  <si>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</si>
  <si>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</si>
  <si>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</si>
  <si>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</si>
  <si>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</si>
  <si>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</si>
  <si>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</si>
  <si>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</si>
  <si>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</si>
  <si>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</si>
  <si>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</si>
  <si>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</si>
  <si>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</si>
  <si>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997 - Přesun sutě</t>
  </si>
  <si>
    <t xml:space="preserve">VRN - 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</si>
  <si>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</si>
  <si>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</si>
  <si>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</si>
  <si>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</si>
  <si>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</si>
  <si>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</si>
  <si>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</si>
  <si>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</si>
  <si>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</si>
  <si>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</si>
  <si>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</si>
  <si>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</si>
  <si>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</si>
  <si>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</si>
  <si>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</si>
  <si>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</si>
  <si>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</si>
  <si>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</si>
  <si>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Zemní práce</t>
  </si>
  <si>
    <t>K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</si>
  <si>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</si>
  <si>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</si>
  <si>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m2</t>
  </si>
  <si>
    <t>CS ÚRS 2024 02</t>
  </si>
  <si>
    <t>4</t>
  </si>
  <si>
    <t>541194158</t>
  </si>
  <si>
    <t>Online PSC</t>
  </si>
  <si>
    <t>https://podminky.urs.cz/item/CS_URS_2024_02/113107324</t>
  </si>
  <si>
    <t>VV</t>
  </si>
  <si>
    <t>vodovodní větev d 32: dl. 62,00 m, š. 0,50 m</t>
  </si>
  <si>
    <t>62,00*0,50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</si>
  <si>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</si>
  <si>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</si>
  <si>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598377992</t>
  </si>
  <si>
    <t>https://podminky.urs.cz/item/CS_URS_2024_02/113107343</t>
  </si>
  <si>
    <t>3</t>
  </si>
  <si>
    <t>113154523</t>
  </si>
  <si>
    <t>Frézování živičného podkladu nebo krytu s naložením hmot na dopravní prostředek plochy do 500 m2 pruhu šířky přes 0,5 m, tloušťky vrstvy 50 mm</t>
  </si>
  <si>
    <t>-117168423</t>
  </si>
  <si>
    <t>https://podminky.urs.cz/item/CS_URS_2024_02/113154523</t>
  </si>
  <si>
    <t>vodovodní větev d 32: dl. 62,00 m, š. 1,50</t>
  </si>
  <si>
    <t>62,00*1,50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</si>
  <si>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</si>
  <si>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</si>
  <si>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</si>
  <si>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1915824459</t>
  </si>
  <si>
    <t>https://podminky.urs.cz/item/CS_URS_2024_02/113202111</t>
  </si>
  <si>
    <t>vodovodní větev d 32: dl. 2,00 m, 2 místa</t>
  </si>
  <si>
    <t>2*2,00</t>
  </si>
  <si>
    <t>5</t>
  </si>
  <si>
    <t>131213131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</si>
  <si>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</si>
  <si>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m3</t>
  </si>
  <si>
    <t>367932818</t>
  </si>
  <si>
    <t>https://podminky.urs.cz/item/CS_URS_2024_02/131213131</t>
  </si>
  <si>
    <t xml:space="preserve">stavební jáma pro povedení napojení přípojky, š. 2,50 m, dl. 2,00 m, hl. 2,50 m </t>
  </si>
  <si>
    <t>2,50*2,00*2,50</t>
  </si>
  <si>
    <t>6</t>
  </si>
  <si>
    <t>131251201</t>
  </si>
  <si>
    <t>Hloubení zapažených jam a zářezů strojně s urovnáním dna do předepsaného profilu a spádu v hornině třídy těžitelnosti I skupiny 3 do 20 m3</t>
  </si>
  <si>
    <t>-694648635</t>
  </si>
  <si>
    <t>https://podminky.urs.cz/item/CS_URS_2024_02/131251201</t>
  </si>
  <si>
    <t>stavební jáma pro vodoměrnou šachtu, dl. 2,20 m, š. 1,50 m, hl. 2,00 m</t>
  </si>
  <si>
    <t>2,20*1,50*2,00</t>
  </si>
  <si>
    <t>7</t>
  </si>
  <si>
    <t>132212131</t>
  </si>
  <si>
    <t>Hloubení nezapažených rýh šířky do 800 mm ručně s urovnáním dna do předepsaného profilu a spádu v hornině třídy těžitelnosti I skupiny 3 soudržných</t>
  </si>
  <si>
    <t>-642942940</t>
  </si>
  <si>
    <t>https://podminky.urs.cz/item/CS_URS_2024_02/132212131</t>
  </si>
  <si>
    <t>v místech kolize s inženýrskými sítěmi, dl. 2,00 m, š. 0,60 m, hl. 1,50 m, předpoklad 5 míst</t>
  </si>
  <si>
    <t>5*2,00*0,60*1,50</t>
  </si>
  <si>
    <t>8</t>
  </si>
  <si>
    <t>132254103</t>
  </si>
  <si>
    <t>Hloubení zapažených rýh šířky do 800 mm strojně s urovnáním dna do předepsaného profilu a spádu v hornině třídy těžitelnosti I skupiny 3 přes 50 do 100 m3</t>
  </si>
  <si>
    <t>1441932483</t>
  </si>
  <si>
    <t>https://podminky.urs.cz/item/CS_URS_2024_02/132254103</t>
  </si>
  <si>
    <t xml:space="preserve">vodovodní větev d 32: dl. 78,50 m, š. 0,50 m, průměrná hl. 1,50 m </t>
  </si>
  <si>
    <t>78,00*0,5*1,5</t>
  </si>
  <si>
    <t>9</t>
  </si>
  <si>
    <t>151811131</t>
  </si>
  <si>
    <t>Zřízení pažicích boxů pro pažení a rozepření stěn rýh podzemního vedení hloubka výkopu do 4 m, šířka do 1,2 m</t>
  </si>
  <si>
    <t>902938457</t>
  </si>
  <si>
    <t>https://podminky.urs.cz/item/CS_URS_2024_02/151811131</t>
  </si>
  <si>
    <t xml:space="preserve">vodovodní větev d 32: dl. 78,50 m, průměrná hl. 1,50 m </t>
  </si>
  <si>
    <t>78,00*1,5</t>
  </si>
  <si>
    <t>10</t>
  </si>
  <si>
    <t>151811231</t>
  </si>
  <si>
    <t>Odstranění pažicích boxů pro pažení a rozepření stěn rýh podzemního vedení hloubka výkopu do 4 m, šířka do 1,2 m</t>
  </si>
  <si>
    <t>-134361150</t>
  </si>
  <si>
    <t>https://podminky.urs.cz/item/CS_URS_2024_02/151811231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</si>
  <si>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</si>
  <si>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</si>
  <si>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</si>
  <si>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-1684218684</t>
  </si>
  <si>
    <t>https://podminky.urs.cz/item/CS_URS_2024_02/162751117</t>
  </si>
  <si>
    <t>předpoklad: recyklační skládka do 10 km</t>
  </si>
  <si>
    <t>hloubení jam</t>
  </si>
  <si>
    <t>12,50+6,60</t>
  </si>
  <si>
    <t>hloubení rýh</t>
  </si>
  <si>
    <t>9,00+58,50</t>
  </si>
  <si>
    <t>Součet</t>
  </si>
  <si>
    <t>174101101</t>
  </si>
  <si>
    <t>Zásyp sypaninou z jakékoliv horniny strojně s uložením výkopku ve vrstvách se zhutněním jam, šachet, rýh nebo kolem objektů v těchto vykopávkách</t>
  </si>
  <si>
    <t>-830260768</t>
  </si>
  <si>
    <t>https://podminky.urs.cz/item/CS_URS_2024_02/174101101</t>
  </si>
  <si>
    <t>hloubka výkopu - tl. lože - tl. obsypu</t>
  </si>
  <si>
    <t>stavební jáma pro vodoměrnou šachtu, dl. 2,20 m, š. 1,50 m, hl. 2,00 m, 15 % objemu</t>
  </si>
  <si>
    <t>0,15*2,20*1,50*2,00</t>
  </si>
  <si>
    <t>78,00*0,5*(1,5-0,10-0,40)</t>
  </si>
  <si>
    <t>13</t>
  </si>
  <si>
    <t>M</t>
  </si>
  <si>
    <t>58344197</t>
  </si>
  <si>
    <t>štěrkodrť frakce 0/63</t>
  </si>
  <si>
    <t>t</t>
  </si>
  <si>
    <t>-1699520945</t>
  </si>
  <si>
    <t>koeficient množství 1,80 t/m3</t>
  </si>
  <si>
    <t>1,80*52,49</t>
  </si>
  <si>
    <t>14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</si>
  <si>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</si>
  <si>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</si>
  <si>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-1913223738</t>
  </si>
  <si>
    <t>https://podminky.urs.cz/item/CS_URS_2024_02/175151101</t>
  </si>
  <si>
    <t xml:space="preserve">vodovodní větev d 32: dl. 78,50 m, š. 0,50 m, tl. 0,40 m </t>
  </si>
  <si>
    <t>78,00*0,5*0,40</t>
  </si>
  <si>
    <t>15</t>
  </si>
  <si>
    <t>58341341</t>
  </si>
  <si>
    <t>kamenivo drcené drobné frakce 0/4</t>
  </si>
  <si>
    <t>-899890892</t>
  </si>
  <si>
    <t>koeficient množství 2,00 t/m3</t>
  </si>
  <si>
    <t>2,00*15,60</t>
  </si>
  <si>
    <t>Vodorovné konstrukce</t>
  </si>
  <si>
    <t>16</t>
  </si>
  <si>
    <t>451572111</t>
  </si>
  <si>
    <t>Lože pod potrubí, stoky a drobné objekty v otevřeném výkopu z kameniva drobného těženého 0 až 4 mm</t>
  </si>
  <si>
    <t>395080225</t>
  </si>
  <si>
    <t>https://podminky.urs.cz/item/CS_URS_2024_02/451572111</t>
  </si>
  <si>
    <t xml:space="preserve">vodovodní větev d 32: dl. 78,50 m, š. 0,50 m, tl. 0,10 m </t>
  </si>
  <si>
    <t>78,00*0,5*0,10</t>
  </si>
  <si>
    <t>Komunikace pozemní</t>
  </si>
  <si>
    <t>17</t>
  </si>
  <si>
    <t>565155101</t>
  </si>
  <si>
    <t>Asfaltový beton vrstva podkladní ACP 16 (obalované kamenivo střednězrnné - OKS) s rozprostřením a zhutněním v pruhu šířky do 1,5 m, po zhutnění tl. 70 mm</t>
  </si>
  <si>
    <t>1138724870</t>
  </si>
  <si>
    <t>https://podminky.urs.cz/item/CS_URS_2024_02/565155101</t>
  </si>
  <si>
    <t>vodovodní větev d 32: dl. 62,00 m, š. 1,00 m</t>
  </si>
  <si>
    <t>62,00*1,00</t>
  </si>
  <si>
    <t>18</t>
  </si>
  <si>
    <t>567122114</t>
  </si>
  <si>
    <t>Podklad ze směsi stmelené cementem SC bez dilatačních spár, s rozprostřením a zhutněním SC C 8/10 (KSC I), po zhutnění tl. 150 mm</t>
  </si>
  <si>
    <t>1337023926</t>
  </si>
  <si>
    <t>https://podminky.urs.cz/item/CS_URS_2024_02/567122114</t>
  </si>
  <si>
    <t>19</t>
  </si>
  <si>
    <t>573231108</t>
  </si>
  <si>
    <t>Postřik spojovací PS bez posypu kamenivem ze silniční emulze, v množství 0,50 kg/m2</t>
  </si>
  <si>
    <t>873479599</t>
  </si>
  <si>
    <t>https://podminky.urs.cz/item/CS_URS_2024_02/573231108</t>
  </si>
  <si>
    <t>vodovodní větev d 32: dl. 62,00 m, š. 1,50 m</t>
  </si>
  <si>
    <t>20</t>
  </si>
  <si>
    <t>577144111</t>
  </si>
  <si>
    <t>Asfaltový beton vrstva obrusná ACO 11 (ABS) s rozprostřením a se zhutněním z nemodifikovaného asfaltu v pruhu šířky do 3 m tř. I (ACO 11+), po zhutnění tl. 50 mm</t>
  </si>
  <si>
    <t>1806402489</t>
  </si>
  <si>
    <t>https://podminky.urs.cz/item/CS_URS_2024_02/577144111</t>
  </si>
  <si>
    <t xml:space="preserve"> Trubní vedení</t>
  </si>
  <si>
    <t>871161211</t>
  </si>
  <si>
    <t>Montáž vodovodního potrubí z polyetylenu PE100 RC v otevřeném výkopu svařovaných elektrotvarovkou SDR 11/PN16 d 32 x 3,0 mm</t>
  </si>
  <si>
    <t>-1915622074</t>
  </si>
  <si>
    <t>https://podminky.urs.cz/item/CS_URS_2024_02/871161211</t>
  </si>
  <si>
    <t>vodovodní větev d 32: dl. 78,50 m</t>
  </si>
  <si>
    <t>78,50</t>
  </si>
  <si>
    <t>22</t>
  </si>
  <si>
    <t>28613500</t>
  </si>
  <si>
    <t>potrubí vodovodní dvouvrstvé PE100 RC SDR11 32x3,0mm</t>
  </si>
  <si>
    <t>273600507</t>
  </si>
  <si>
    <t>78,5*1,015 'Přepočtené koeficientem množství</t>
  </si>
  <si>
    <t>23</t>
  </si>
  <si>
    <t>871210000</t>
  </si>
  <si>
    <t>Napojení na stávající rozvody</t>
  </si>
  <si>
    <t>kpl</t>
  </si>
  <si>
    <t>781564938</t>
  </si>
  <si>
    <t>24</t>
  </si>
  <si>
    <t>871211911</t>
  </si>
  <si>
    <t>Výměna vodovodního potrubí z plastů v otevřeném výkopu z polyetylenu PE 100 svařovaných elektrotvarovkou SDR 11/PN16 d 63 x 5,8 mm</t>
  </si>
  <si>
    <t>-1922825564</t>
  </si>
  <si>
    <t>https://podminky.urs.cz/item/CS_URS_2024_02/871211911</t>
  </si>
  <si>
    <t>25</t>
  </si>
  <si>
    <t>28613503</t>
  </si>
  <si>
    <t>potrubí vodovodní dvouvrstvé PE100 RC SDR11 63x5,8mm</t>
  </si>
  <si>
    <t>-1646244751</t>
  </si>
  <si>
    <t>4*1,015 'Přepočtené koeficientem množství</t>
  </si>
  <si>
    <t>26</t>
  </si>
  <si>
    <t>879221111</t>
  </si>
  <si>
    <t>Montáž napojení vodovodní přípojky v otevřeném výkopu DN 63</t>
  </si>
  <si>
    <t>kus</t>
  </si>
  <si>
    <t>2064824007</t>
  </si>
  <si>
    <t>https://podminky.urs.cz/item/CS_URS_2024_02/879221111</t>
  </si>
  <si>
    <t>27</t>
  </si>
  <si>
    <t>879221911</t>
  </si>
  <si>
    <t>Výměna napojení vodovodní přípojky v otevřeném výkopu ve sklonu přes 20 % DN 63</t>
  </si>
  <si>
    <t>-993424762</t>
  </si>
  <si>
    <t>https://podminky.urs.cz/item/CS_URS_2024_02/879221911</t>
  </si>
  <si>
    <t>28</t>
  </si>
  <si>
    <t>891182200-R</t>
  </si>
  <si>
    <t>Montáž vodovodních armatur na potrubí vodoměrů v šachtě závitových G 5/4</t>
  </si>
  <si>
    <t>-1705419420</t>
  </si>
  <si>
    <t>dodávka a montáž vodoměrné sestavy, vč. vodoměru</t>
  </si>
  <si>
    <t>29</t>
  </si>
  <si>
    <t>891231112</t>
  </si>
  <si>
    <t>Montáž vodovodních armatur na potrubí šoupátek nebo klapek uzavíracích v otevřeném výkopu nebo v šachtách s osazením zemní soupravy (bez poklopů) DN 65</t>
  </si>
  <si>
    <t>-93620992</t>
  </si>
  <si>
    <t>https://podminky.urs.cz/item/CS_URS_2024_02/891231112</t>
  </si>
  <si>
    <t>30</t>
  </si>
  <si>
    <t>42221433</t>
  </si>
  <si>
    <t>šoupátko přípojkové přímé vnitřní/vnější závit PN16, 2"x2"</t>
  </si>
  <si>
    <t>1435418217</t>
  </si>
  <si>
    <t>31</t>
  </si>
  <si>
    <t>42291073</t>
  </si>
  <si>
    <t>souprava zemní pro šoupátka DN 65-80mm Rd 1,5m</t>
  </si>
  <si>
    <t>-1966220325</t>
  </si>
  <si>
    <t>32</t>
  </si>
  <si>
    <t>891279111</t>
  </si>
  <si>
    <t>Montáž vodovodních armatur na potrubí navrtávacích pasů s ventilem Jt 1 MPa, na potrubí z trub litinových, ocelových nebo plastických hmot DN 125</t>
  </si>
  <si>
    <t>966916818</t>
  </si>
  <si>
    <t>https://podminky.urs.cz/item/CS_URS_2024_02/891279111</t>
  </si>
  <si>
    <t>33</t>
  </si>
  <si>
    <t>42271419</t>
  </si>
  <si>
    <t>pás navrtávací z tvárné litiny DN 125, pro litinové a ocelové potrubí, se závitovým výstupem 1",5/4",6/4",2"</t>
  </si>
  <si>
    <t>1775774833</t>
  </si>
  <si>
    <t>34</t>
  </si>
  <si>
    <t>892241111</t>
  </si>
  <si>
    <t>Tlakové zkoušky vodou na potrubí DN do 80</t>
  </si>
  <si>
    <t>-318927093</t>
  </si>
  <si>
    <t>https://podminky.urs.cz/item/CS_URS_2024_02/892241111</t>
  </si>
  <si>
    <t>vodovodní větev d 63: dl. 4,00 m</t>
  </si>
  <si>
    <t>4,00</t>
  </si>
  <si>
    <t>35</t>
  </si>
  <si>
    <t>892273122</t>
  </si>
  <si>
    <t>Proplach a dezinfekce vodovodního potrubí DN od 80 do 125</t>
  </si>
  <si>
    <t>-513941513</t>
  </si>
  <si>
    <t>https://podminky.urs.cz/item/CS_URS_2024_02/892273122</t>
  </si>
  <si>
    <t>36</t>
  </si>
  <si>
    <t>893420101</t>
  </si>
  <si>
    <t>Osazení vodoměrné šachty z betonových dílců pojížděné plochy do 2,5 m2 šachtové dno</t>
  </si>
  <si>
    <t>2136292483</t>
  </si>
  <si>
    <t>https://podminky.urs.cz/item/CS_URS_2024_02/893420101</t>
  </si>
  <si>
    <t>37</t>
  </si>
  <si>
    <t>59224400-R</t>
  </si>
  <si>
    <t>dno vodoměrné šachty</t>
  </si>
  <si>
    <t>1201601942</t>
  </si>
  <si>
    <t>38</t>
  </si>
  <si>
    <t>893420103</t>
  </si>
  <si>
    <t>Osazení vodoměrné šachty z betonových dílců pojížděné plochy do 2,5 m2 zákrytová deska</t>
  </si>
  <si>
    <t>-1125410157</t>
  </si>
  <si>
    <t>https://podminky.urs.cz/item/CS_URS_2024_02/893420103</t>
  </si>
  <si>
    <t>39</t>
  </si>
  <si>
    <t>59224401-R</t>
  </si>
  <si>
    <t>deska zákrytová vodoměrné šachty s otvorem 60x60cm</t>
  </si>
  <si>
    <t>1296888803</t>
  </si>
  <si>
    <t>40</t>
  </si>
  <si>
    <t>899401112</t>
  </si>
  <si>
    <t>Osazení poklopů uličních s pevným rámem litinových šoupátkových</t>
  </si>
  <si>
    <t>641073243</t>
  </si>
  <si>
    <t>https://podminky.urs.cz/item/CS_URS_2024_02/899401112</t>
  </si>
  <si>
    <t>41</t>
  </si>
  <si>
    <t>42291352</t>
  </si>
  <si>
    <t>poklop litinový šoupátkový pro zemní soupravy osazení do terénu a do vozovky</t>
  </si>
  <si>
    <t>560107235</t>
  </si>
  <si>
    <t>42</t>
  </si>
  <si>
    <t>56230636</t>
  </si>
  <si>
    <t>deska podkladová uličního poklopu plastového ventilkového a šoupatového</t>
  </si>
  <si>
    <t>2071092742</t>
  </si>
  <si>
    <t>43</t>
  </si>
  <si>
    <t>899721111</t>
  </si>
  <si>
    <t>Signalizační vodič na potrubí DN do 150 mm</t>
  </si>
  <si>
    <t>-1126651772</t>
  </si>
  <si>
    <t>https://podminky.urs.cz/item/CS_URS_2024_02/899721111</t>
  </si>
  <si>
    <t>44</t>
  </si>
  <si>
    <t>899722112</t>
  </si>
  <si>
    <t>Krytí potrubí z plastů výstražnou fólií z PVC šířky přes 20 do 25 cm</t>
  </si>
  <si>
    <t>-2141072192</t>
  </si>
  <si>
    <t>https://podminky.urs.cz/item/CS_URS_2024_02/899722112</t>
  </si>
  <si>
    <t>Ostatní konstrukce a práce, bourání</t>
  </si>
  <si>
    <t>45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</si>
  <si>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</si>
  <si>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</si>
  <si>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2085270243</t>
  </si>
  <si>
    <t>https://podminky.urs.cz/item/CS_URS_2024_02/916131213</t>
  </si>
  <si>
    <t>46</t>
  </si>
  <si>
    <t>59217072</t>
  </si>
  <si>
    <t>obrubník silniční betonový 1000x100x250mm</t>
  </si>
  <si>
    <t>-1617262909</t>
  </si>
  <si>
    <t>47</t>
  </si>
  <si>
    <t>919121212</t>
  </si>
  <si>
    <t>Utěsnění dilatačních spár zálivkou za studena v cementobetonovém nebo živičném krytu včetně adhezního nátěru bez těsnicího profilu pod zálivkou, pro komůrky šířky 10 mm, hloubky 20 mm</t>
  </si>
  <si>
    <t>1370424129</t>
  </si>
  <si>
    <t>https://podminky.urs.cz/item/CS_URS_2024_02/919121212</t>
  </si>
  <si>
    <t>vodovodní větev d 32: dl. 62,00 m</t>
  </si>
  <si>
    <t>2*62,00</t>
  </si>
  <si>
    <t>48</t>
  </si>
  <si>
    <t>919731122</t>
  </si>
  <si>
    <t>Zarovnání styčné plochy podkladu nebo krytu podél vybourané části komunikace nebo zpevněné plochy živičné tl. přes 50 do 100 mm</t>
  </si>
  <si>
    <t>-1601856008</t>
  </si>
  <si>
    <t>https://podminky.urs.cz/item/CS_URS_2024_02/919731122</t>
  </si>
  <si>
    <t>49</t>
  </si>
  <si>
    <t>919735112</t>
  </si>
  <si>
    <t>Řezání stávajícího živičného krytu nebo podkladu hloubky přes 50 do 100 mm</t>
  </si>
  <si>
    <t>-578056302</t>
  </si>
  <si>
    <t>https://podminky.urs.cz/item/CS_URS_2024_02/919735112</t>
  </si>
  <si>
    <t>998</t>
  </si>
  <si>
    <t>Přesun hmot</t>
  </si>
  <si>
    <t>50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</si>
  <si>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</si>
  <si>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</si>
  <si>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-150212009</t>
  </si>
  <si>
    <t>https://podminky.urs.cz/item/CS_URS_2024_02/998276101</t>
  </si>
  <si>
    <t>PSV</t>
  </si>
  <si>
    <t>Práce a dodávky PSV</t>
  </si>
  <si>
    <t>997</t>
  </si>
  <si>
    <t>Přesun sutě</t>
  </si>
  <si>
    <t>51</t>
  </si>
  <si>
    <t>997221551</t>
  </si>
  <si>
    <t>Vodorovná doprava suti bez naložení, ale se složením a s hrubým urovnáním ze sypkých materiálů, na vzdálenost do 1 km</t>
  </si>
  <si>
    <t>-240106477</t>
  </si>
  <si>
    <t>https://podminky.urs.cz/item/CS_URS_2024_02/997221551</t>
  </si>
  <si>
    <t>52</t>
  </si>
  <si>
    <t>997221559</t>
  </si>
  <si>
    <t>Vodorovná doprava suti bez naložení, ale se složením a s hrubým urovnáním Příplatek k ceně za každý další započatý 1 km přes 1 km</t>
  </si>
  <si>
    <t>242861605</t>
  </si>
  <si>
    <t>https://podminky.urs.cz/item/CS_URS_2024_02/997221559</t>
  </si>
  <si>
    <t>9*39,291</t>
  </si>
  <si>
    <t>53</t>
  </si>
  <si>
    <t>997221861</t>
  </si>
  <si>
    <t>Poplatek za uložení stavebního odpadu na recyklační skládce (skládkovné) z prostého betonu zatříděného do Katalogu odpadů pod kódem 17 01 01</t>
  </si>
  <si>
    <t>-388097242</t>
  </si>
  <si>
    <t>https://podminky.urs.cz/item/CS_URS_2024_02/997221861</t>
  </si>
  <si>
    <t>obrubníky</t>
  </si>
  <si>
    <t>0,82</t>
  </si>
  <si>
    <t>54</t>
  </si>
  <si>
    <t>997221873</t>
  </si>
  <si>
    <t>Poplatek za uložení stavebního odpadu na recyklační skládce (skládkovné) zeminy a kamení zatříděného do Katalogu odpadů pod kódem 17 05 04</t>
  </si>
  <si>
    <t>403017349</t>
  </si>
  <si>
    <t>https://podminky.urs.cz/item/CS_URS_2024_02/997221873</t>
  </si>
  <si>
    <t>výkopek, koeficient množství 1,80 t/m3</t>
  </si>
  <si>
    <t>1,80*86,60</t>
  </si>
  <si>
    <t>kamenivo</t>
  </si>
  <si>
    <t>17,98</t>
  </si>
  <si>
    <t>55</t>
  </si>
  <si>
    <t>997221875</t>
  </si>
  <si>
    <t>Poplatek za uložení stavebního odpadu na recyklační skládce (skládkovné) asfaltového bez obsahu dehtu zatříděného do Katalogu odpadů pod kódem 17 03 02</t>
  </si>
  <si>
    <t>-1520185947</t>
  </si>
  <si>
    <t>https://podminky.urs.cz/item/CS_URS_2024_02/997221875</t>
  </si>
  <si>
    <t>9,795+10,695</t>
  </si>
  <si>
    <t>VRN</t>
  </si>
  <si>
    <t xml:space="preserve"> Vedlejší rozpočtové náklady</t>
  </si>
  <si>
    <t>VRN1</t>
  </si>
  <si>
    <t>Průzkumné, geodetické a projektové práce</t>
  </si>
  <si>
    <t>56</t>
  </si>
  <si>
    <t>012203000</t>
  </si>
  <si>
    <t>Zeměměřičské práce před výstavbou</t>
  </si>
  <si>
    <t>…</t>
  </si>
  <si>
    <t>1024</t>
  </si>
  <si>
    <t>278511952</t>
  </si>
  <si>
    <t>https://podminky.urs.cz/item/CS_URS_2024_02/012203000</t>
  </si>
  <si>
    <t>vytýčení stavby</t>
  </si>
  <si>
    <t>57</t>
  </si>
  <si>
    <t>012444000</t>
  </si>
  <si>
    <t>Geodetické měření skutečného provedení stavby</t>
  </si>
  <si>
    <t>-951294076</t>
  </si>
  <si>
    <t>https://podminky.urs.cz/item/CS_URS_2024_02/012444000</t>
  </si>
  <si>
    <t>58</t>
  </si>
  <si>
    <t>013254000</t>
  </si>
  <si>
    <t>Dokumentace skutečného provedení stavby</t>
  </si>
  <si>
    <t>1933712761</t>
  </si>
  <si>
    <t>https://podminky.urs.cz/item/CS_URS_2024_02/013254000</t>
  </si>
  <si>
    <t>VRN3</t>
  </si>
  <si>
    <t>Zařízení staveniště</t>
  </si>
  <si>
    <t>59</t>
  </si>
  <si>
    <t>032002000</t>
  </si>
  <si>
    <t>Vybavení staveniště</t>
  </si>
  <si>
    <t>-727775046</t>
  </si>
  <si>
    <t>https://podminky.urs.cz/item/CS_URS_2024_02/032002000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</si>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</sst>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324" TargetMode="External" /><Relationship Id="rId2" Type="http://schemas.openxmlformats.org/officeDocument/2006/relationships/hyperlink" Target="https://podminky.urs.cz/item/CS_URS_2024_02/113107343" TargetMode="External" /><Relationship Id="rId3" Type="http://schemas.openxmlformats.org/officeDocument/2006/relationships/hyperlink" Target="https://podminky.urs.cz/item/CS_URS_2024_02/113154523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31213131" TargetMode="External" /><Relationship Id="rId6" Type="http://schemas.openxmlformats.org/officeDocument/2006/relationships/hyperlink" Target="https://podminky.urs.cz/item/CS_URS_2024_02/131251201" TargetMode="External" /><Relationship Id="rId7" Type="http://schemas.openxmlformats.org/officeDocument/2006/relationships/hyperlink" Target="https://podminky.urs.cz/item/CS_URS_2024_02/132212131" TargetMode="External" /><Relationship Id="rId8" Type="http://schemas.openxmlformats.org/officeDocument/2006/relationships/hyperlink" Target="https://podminky.urs.cz/item/CS_URS_2024_02/132254103" TargetMode="External" /><Relationship Id="rId9" Type="http://schemas.openxmlformats.org/officeDocument/2006/relationships/hyperlink" Target="https://podminky.urs.cz/item/CS_URS_2024_02/151811131" TargetMode="External" /><Relationship Id="rId10" Type="http://schemas.openxmlformats.org/officeDocument/2006/relationships/hyperlink" Target="https://podminky.urs.cz/item/CS_URS_2024_02/151811231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74101101" TargetMode="External" /><Relationship Id="rId13" Type="http://schemas.openxmlformats.org/officeDocument/2006/relationships/hyperlink" Target="https://podminky.urs.cz/item/CS_URS_2024_02/175151101" TargetMode="External" /><Relationship Id="rId14" Type="http://schemas.openxmlformats.org/officeDocument/2006/relationships/hyperlink" Target="https://podminky.urs.cz/item/CS_URS_2024_02/451572111" TargetMode="External" /><Relationship Id="rId15" Type="http://schemas.openxmlformats.org/officeDocument/2006/relationships/hyperlink" Target="https://podminky.urs.cz/item/CS_URS_2024_02/565155101" TargetMode="External" /><Relationship Id="rId16" Type="http://schemas.openxmlformats.org/officeDocument/2006/relationships/hyperlink" Target="https://podminky.urs.cz/item/CS_URS_2024_02/567122114" TargetMode="External" /><Relationship Id="rId17" Type="http://schemas.openxmlformats.org/officeDocument/2006/relationships/hyperlink" Target="https://podminky.urs.cz/item/CS_URS_2024_02/573231108" TargetMode="External" /><Relationship Id="rId18" Type="http://schemas.openxmlformats.org/officeDocument/2006/relationships/hyperlink" Target="https://podminky.urs.cz/item/CS_URS_2024_02/577144111" TargetMode="External" /><Relationship Id="rId19" Type="http://schemas.openxmlformats.org/officeDocument/2006/relationships/hyperlink" Target="https://podminky.urs.cz/item/CS_URS_2024_02/871161211" TargetMode="External" /><Relationship Id="rId20" Type="http://schemas.openxmlformats.org/officeDocument/2006/relationships/hyperlink" Target="https://podminky.urs.cz/item/CS_URS_2024_02/871211911" TargetMode="External" /><Relationship Id="rId21" Type="http://schemas.openxmlformats.org/officeDocument/2006/relationships/hyperlink" Target="https://podminky.urs.cz/item/CS_URS_2024_02/879221111" TargetMode="External" /><Relationship Id="rId22" Type="http://schemas.openxmlformats.org/officeDocument/2006/relationships/hyperlink" Target="https://podminky.urs.cz/item/CS_URS_2024_02/879221911" TargetMode="External" /><Relationship Id="rId23" Type="http://schemas.openxmlformats.org/officeDocument/2006/relationships/hyperlink" Target="https://podminky.urs.cz/item/CS_URS_2024_02/891231112" TargetMode="External" /><Relationship Id="rId24" Type="http://schemas.openxmlformats.org/officeDocument/2006/relationships/hyperlink" Target="https://podminky.urs.cz/item/CS_URS_2024_02/891279111" TargetMode="External" /><Relationship Id="rId25" Type="http://schemas.openxmlformats.org/officeDocument/2006/relationships/hyperlink" Target="https://podminky.urs.cz/item/CS_URS_2024_02/892241111" TargetMode="External" /><Relationship Id="rId26" Type="http://schemas.openxmlformats.org/officeDocument/2006/relationships/hyperlink" Target="https://podminky.urs.cz/item/CS_URS_2024_02/892273122" TargetMode="External" /><Relationship Id="rId27" Type="http://schemas.openxmlformats.org/officeDocument/2006/relationships/hyperlink" Target="https://podminky.urs.cz/item/CS_URS_2024_02/893420101" TargetMode="External" /><Relationship Id="rId28" Type="http://schemas.openxmlformats.org/officeDocument/2006/relationships/hyperlink" Target="https://podminky.urs.cz/item/CS_URS_2024_02/893420103" TargetMode="External" /><Relationship Id="rId29" Type="http://schemas.openxmlformats.org/officeDocument/2006/relationships/hyperlink" Target="https://podminky.urs.cz/item/CS_URS_2024_02/899401112" TargetMode="External" /><Relationship Id="rId30" Type="http://schemas.openxmlformats.org/officeDocument/2006/relationships/hyperlink" Target="https://podminky.urs.cz/item/CS_URS_2024_02/899721111" TargetMode="External" /><Relationship Id="rId31" Type="http://schemas.openxmlformats.org/officeDocument/2006/relationships/hyperlink" Target="https://podminky.urs.cz/item/CS_URS_2024_02/899722112" TargetMode="External" /><Relationship Id="rId32" Type="http://schemas.openxmlformats.org/officeDocument/2006/relationships/hyperlink" Target="https://podminky.urs.cz/item/CS_URS_2024_02/916131213" TargetMode="External" /><Relationship Id="rId33" Type="http://schemas.openxmlformats.org/officeDocument/2006/relationships/hyperlink" Target="https://podminky.urs.cz/item/CS_URS_2024_02/919121212" TargetMode="External" /><Relationship Id="rId34" Type="http://schemas.openxmlformats.org/officeDocument/2006/relationships/hyperlink" Target="https://podminky.urs.cz/item/CS_URS_2024_02/919731122" TargetMode="External" /><Relationship Id="rId35" Type="http://schemas.openxmlformats.org/officeDocument/2006/relationships/hyperlink" Target="https://podminky.urs.cz/item/CS_URS_2024_02/919735112" TargetMode="External" /><Relationship Id="rId36" Type="http://schemas.openxmlformats.org/officeDocument/2006/relationships/hyperlink" Target="https://podminky.urs.cz/item/CS_URS_2024_02/998276101" TargetMode="External" /><Relationship Id="rId37" Type="http://schemas.openxmlformats.org/officeDocument/2006/relationships/hyperlink" Target="https://podminky.urs.cz/item/CS_URS_2024_02/997221551" TargetMode="External" /><Relationship Id="rId38" Type="http://schemas.openxmlformats.org/officeDocument/2006/relationships/hyperlink" Target="https://podminky.urs.cz/item/CS_URS_2024_02/997221559" TargetMode="External" /><Relationship Id="rId39" Type="http://schemas.openxmlformats.org/officeDocument/2006/relationships/hyperlink" Target="https://podminky.urs.cz/item/CS_URS_2024_02/997221861" TargetMode="External" /><Relationship Id="rId40" Type="http://schemas.openxmlformats.org/officeDocument/2006/relationships/hyperlink" Target="https://podminky.urs.cz/item/CS_URS_2024_02/997221873" TargetMode="External" /><Relationship Id="rId41" Type="http://schemas.openxmlformats.org/officeDocument/2006/relationships/hyperlink" Target="https://podminky.urs.cz/item/CS_URS_2024_02/997221875" TargetMode="External" /><Relationship Id="rId42" Type="http://schemas.openxmlformats.org/officeDocument/2006/relationships/hyperlink" Target="https://podminky.urs.cz/item/CS_URS_2024_02/012203000" TargetMode="External" /><Relationship Id="rId43" Type="http://schemas.openxmlformats.org/officeDocument/2006/relationships/hyperlink" Target="https://podminky.urs.cz/item/CS_URS_2024_02/012444000" TargetMode="External" /><Relationship Id="rId44" Type="http://schemas.openxmlformats.org/officeDocument/2006/relationships/hyperlink" Target="https://podminky.urs.cz/item/CS_URS_2024_02/013254000" TargetMode="External" /><Relationship Id="rId45" Type="http://schemas.openxmlformats.org/officeDocument/2006/relationships/hyperlink" Target="https://podminky.urs.cz/item/CS_URS_2024_02/032002000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2024-365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Vodovod areál cestmistrovství Třemošnice_(2)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Třemošnice nad Doubravou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22. 8. 2024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a údržba silnic Pardubického kraje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Komplex CR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'2024-365 - Vodovod areál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'2024-365 - Vodovod areál ...'!P85</f>
        <v>0</v>
      </c>
      <c r="AV55" s="121">
        <f>'2024-365 - Vodovod areál ...'!J31</f>
        <v>0</v>
      </c>
      <c r="AW55" s="121">
        <f>'2024-365 - Vodovod areál ...'!J32</f>
        <v>0</v>
      </c>
      <c r="AX55" s="121">
        <f>'2024-365 - Vodovod areál ...'!J33</f>
        <v>0</v>
      </c>
      <c r="AY55" s="121">
        <f>'2024-365 - Vodovod areál ...'!J34</f>
        <v>0</v>
      </c>
      <c r="AZ55" s="121">
        <f>'2024-365 - Vodovod areál ...'!F31</f>
        <v>0</v>
      </c>
      <c r="BA55" s="121">
        <f>'2024-365 - Vodovod areál ...'!F32</f>
        <v>0</v>
      </c>
      <c r="BB55" s="121">
        <f>'2024-365 - Vodovod areál ...'!F33</f>
        <v>0</v>
      </c>
      <c r="BC55" s="121">
        <f>'2024-365 - Vodovod areál ...'!F34</f>
        <v>0</v>
      </c>
      <c r="BD55" s="123">
        <f>'2024-365 - Vodovod areál 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gX6lSdTrPLSMf2T+UZPEgKI2QdJbK6RWQDEnScbNa5QjItD7x/6ORh9zM7Ot9rd4rT0UmEEnhvZCQcmnjGwSOQ==" hashValue="c8b5m3/+rGhZZ+CiWBiNKtbb3hbsWAxDA2aEEVIxvle32MzpmdQ8LpUNTHGLh17zOslxsF7+XyIAr3k/ah/Wz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4-365 - Vodovod areál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79</v>
      </c>
    </row>
    <row r="4" s="1" customFormat="1" ht="24.96" customHeight="1">
      <c r="B4" s="22"/>
      <c r="D4" s="127" t="s">
        <v>80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22. 8. 2024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">
        <v>19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32</v>
      </c>
      <c r="F19" s="40"/>
      <c r="G19" s="40"/>
      <c r="H19" s="40"/>
      <c r="I19" s="129" t="s">
        <v>28</v>
      </c>
      <c r="J19" s="132" t="s">
        <v>19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tr">
        <f>IF('Rekapitulace stavby'!AN19="","",'Rekapitulace stavby'!AN19)</f>
        <v/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tr">
        <f>IF('Rekapitulace stavby'!E20="","",'Rekapitulace stavby'!E20)</f>
        <v xml:space="preserve"> </v>
      </c>
      <c r="F22" s="40"/>
      <c r="G22" s="40"/>
      <c r="H22" s="40"/>
      <c r="I22" s="129" t="s">
        <v>28</v>
      </c>
      <c r="J22" s="132" t="str">
        <f>IF('Rekapitulace stavby'!AN20="","",'Rekapitulace stavby'!AN20)</f>
        <v/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71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ROUND(J85,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ROUND((SUM(BE85:BE279)),  2)</f>
        <v>0</v>
      </c>
      <c r="G31" s="40"/>
      <c r="H31" s="40"/>
      <c r="I31" s="144">
        <v>0.20999999999999999</v>
      </c>
      <c r="J31" s="143">
        <f>ROUND(((SUM(BE85:BE279))*I31),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ROUND((SUM(BF85:BF279)),  2)</f>
        <v>0</v>
      </c>
      <c r="G32" s="40"/>
      <c r="H32" s="40"/>
      <c r="I32" s="144">
        <v>0.12</v>
      </c>
      <c r="J32" s="143">
        <f>ROUND(((SUM(BF85:BF279))*I32),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ROUND((SUM(BG85:BG279)),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ROUND((SUM(BH85:BH279)),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ROUND((SUM(BI85:BI279)),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81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Vodovod areál cestmistrovství Třemošnice_(2)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Třemošnice nad Doubravou</v>
      </c>
      <c r="G48" s="42"/>
      <c r="H48" s="42"/>
      <c r="I48" s="34" t="s">
        <v>23</v>
      </c>
      <c r="J48" s="74" t="str">
        <f>IF(J10="","",J10)</f>
        <v>22. 8. 2024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Správa a údržba silnic Pardubického kraje</v>
      </c>
      <c r="G50" s="42"/>
      <c r="H50" s="42"/>
      <c r="I50" s="34" t="s">
        <v>31</v>
      </c>
      <c r="J50" s="38" t="str">
        <f>E19</f>
        <v>Komplex CR s.r.o.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 xml:space="preserve"> 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82</v>
      </c>
      <c r="D53" s="157"/>
      <c r="E53" s="157"/>
      <c r="F53" s="157"/>
      <c r="G53" s="157"/>
      <c r="H53" s="157"/>
      <c r="I53" s="157"/>
      <c r="J53" s="158" t="s">
        <v>83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J85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84</v>
      </c>
    </row>
    <row r="56" s="9" customFormat="1" ht="24.96" customHeight="1">
      <c r="A56" s="9"/>
      <c r="B56" s="160"/>
      <c r="C56" s="161"/>
      <c r="D56" s="162" t="s">
        <v>85</v>
      </c>
      <c r="E56" s="163"/>
      <c r="F56" s="163"/>
      <c r="G56" s="163"/>
      <c r="H56" s="163"/>
      <c r="I56" s="163"/>
      <c r="J56" s="164">
        <f>J86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86</v>
      </c>
      <c r="E57" s="169"/>
      <c r="F57" s="169"/>
      <c r="G57" s="169"/>
      <c r="H57" s="169"/>
      <c r="I57" s="169"/>
      <c r="J57" s="170">
        <f>J87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87</v>
      </c>
      <c r="E58" s="169"/>
      <c r="F58" s="169"/>
      <c r="G58" s="169"/>
      <c r="H58" s="169"/>
      <c r="I58" s="169"/>
      <c r="J58" s="170">
        <f>J154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88</v>
      </c>
      <c r="E59" s="169"/>
      <c r="F59" s="169"/>
      <c r="G59" s="169"/>
      <c r="H59" s="169"/>
      <c r="I59" s="169"/>
      <c r="J59" s="170">
        <f>J159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J179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90</v>
      </c>
      <c r="E61" s="169"/>
      <c r="F61" s="169"/>
      <c r="G61" s="169"/>
      <c r="H61" s="169"/>
      <c r="I61" s="169"/>
      <c r="J61" s="170">
        <f>J228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91</v>
      </c>
      <c r="E62" s="169"/>
      <c r="F62" s="169"/>
      <c r="G62" s="169"/>
      <c r="H62" s="169"/>
      <c r="I62" s="169"/>
      <c r="J62" s="170">
        <f>J242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0"/>
      <c r="C63" s="161"/>
      <c r="D63" s="162" t="s">
        <v>92</v>
      </c>
      <c r="E63" s="163"/>
      <c r="F63" s="163"/>
      <c r="G63" s="163"/>
      <c r="H63" s="163"/>
      <c r="I63" s="163"/>
      <c r="J63" s="164">
        <f>J245</f>
        <v>0</v>
      </c>
      <c r="K63" s="161"/>
      <c r="L63" s="165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6"/>
      <c r="C64" s="167"/>
      <c r="D64" s="168" t="s">
        <v>93</v>
      </c>
      <c r="E64" s="169"/>
      <c r="F64" s="169"/>
      <c r="G64" s="169"/>
      <c r="H64" s="169"/>
      <c r="I64" s="169"/>
      <c r="J64" s="170">
        <f>J246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0"/>
      <c r="C65" s="161"/>
      <c r="D65" s="162" t="s">
        <v>94</v>
      </c>
      <c r="E65" s="163"/>
      <c r="F65" s="163"/>
      <c r="G65" s="163"/>
      <c r="H65" s="163"/>
      <c r="I65" s="163"/>
      <c r="J65" s="164">
        <f>J267</f>
        <v>0</v>
      </c>
      <c r="K65" s="161"/>
      <c r="L65" s="1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6"/>
      <c r="C66" s="167"/>
      <c r="D66" s="168" t="s">
        <v>95</v>
      </c>
      <c r="E66" s="169"/>
      <c r="F66" s="169"/>
      <c r="G66" s="169"/>
      <c r="H66" s="169"/>
      <c r="I66" s="169"/>
      <c r="J66" s="170">
        <f>J268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96</v>
      </c>
      <c r="E67" s="169"/>
      <c r="F67" s="169"/>
      <c r="G67" s="169"/>
      <c r="H67" s="169"/>
      <c r="I67" s="169"/>
      <c r="J67" s="170">
        <f>J277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97</v>
      </c>
      <c r="D74" s="42"/>
      <c r="E74" s="42"/>
      <c r="F74" s="42"/>
      <c r="G74" s="42"/>
      <c r="H74" s="42"/>
      <c r="I74" s="42"/>
      <c r="J74" s="42"/>
      <c r="K74" s="42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E7</f>
        <v>Vodovod areál cestmistrovství Třemošnice_(2)</v>
      </c>
      <c r="F77" s="42"/>
      <c r="G77" s="42"/>
      <c r="H77" s="42"/>
      <c r="I77" s="42"/>
      <c r="J77" s="42"/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F10</f>
        <v>Třemošnice nad Doubravou</v>
      </c>
      <c r="G79" s="42"/>
      <c r="H79" s="42"/>
      <c r="I79" s="34" t="s">
        <v>23</v>
      </c>
      <c r="J79" s="74" t="str">
        <f>IF(J10="","",J10)</f>
        <v>22. 8. 2024</v>
      </c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E13</f>
        <v>Správa a údržba silnic Pardubického kraje</v>
      </c>
      <c r="G81" s="42"/>
      <c r="H81" s="42"/>
      <c r="I81" s="34" t="s">
        <v>31</v>
      </c>
      <c r="J81" s="38" t="str">
        <f>E19</f>
        <v>Komplex CR s.r.o.</v>
      </c>
      <c r="K81" s="42"/>
      <c r="L81" s="13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IF(E16="","",E16)</f>
        <v>Vyplň údaj</v>
      </c>
      <c r="G82" s="42"/>
      <c r="H82" s="42"/>
      <c r="I82" s="34" t="s">
        <v>34</v>
      </c>
      <c r="J82" s="38" t="str">
        <f>E22</f>
        <v xml:space="preserve"> </v>
      </c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2"/>
      <c r="B84" s="173"/>
      <c r="C84" s="174" t="s">
        <v>98</v>
      </c>
      <c r="D84" s="175" t="s">
        <v>57</v>
      </c>
      <c r="E84" s="175" t="s">
        <v>53</v>
      </c>
      <c r="F84" s="175" t="s">
        <v>54</v>
      </c>
      <c r="G84" s="175" t="s">
        <v>99</v>
      </c>
      <c r="H84" s="175" t="s">
        <v>100</v>
      </c>
      <c r="I84" s="175" t="s">
        <v>101</v>
      </c>
      <c r="J84" s="175" t="s">
        <v>83</v>
      </c>
      <c r="K84" s="176" t="s">
        <v>102</v>
      </c>
      <c r="L84" s="177"/>
      <c r="M84" s="94" t="s">
        <v>19</v>
      </c>
      <c r="N84" s="95" t="s">
        <v>42</v>
      </c>
      <c r="O84" s="95" t="s">
        <v>103</v>
      </c>
      <c r="P84" s="95" t="s">
        <v>104</v>
      </c>
      <c r="Q84" s="95" t="s">
        <v>105</v>
      </c>
      <c r="R84" s="95" t="s">
        <v>106</v>
      </c>
      <c r="S84" s="95" t="s">
        <v>107</v>
      </c>
      <c r="T84" s="96" t="s">
        <v>108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40"/>
      <c r="B85" s="41"/>
      <c r="C85" s="101" t="s">
        <v>109</v>
      </c>
      <c r="D85" s="42"/>
      <c r="E85" s="42"/>
      <c r="F85" s="42"/>
      <c r="G85" s="42"/>
      <c r="H85" s="42"/>
      <c r="I85" s="42"/>
      <c r="J85" s="178">
        <f>BK85</f>
        <v>0</v>
      </c>
      <c r="K85" s="42"/>
      <c r="L85" s="46"/>
      <c r="M85" s="97"/>
      <c r="N85" s="179"/>
      <c r="O85" s="98"/>
      <c r="P85" s="180">
        <f>P86+P245+P267</f>
        <v>0</v>
      </c>
      <c r="Q85" s="98"/>
      <c r="R85" s="180">
        <f>R86+R245+R267</f>
        <v>138.10434910500001</v>
      </c>
      <c r="S85" s="98"/>
      <c r="T85" s="181">
        <f>T86+T245+T267</f>
        <v>39.296869999999998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84</v>
      </c>
      <c r="BK85" s="182">
        <f>BK86+BK245+BK267</f>
        <v>0</v>
      </c>
    </row>
    <row r="86" s="12" customFormat="1" ht="25.92" customHeight="1">
      <c r="A86" s="12"/>
      <c r="B86" s="183"/>
      <c r="C86" s="184"/>
      <c r="D86" s="185" t="s">
        <v>71</v>
      </c>
      <c r="E86" s="186" t="s">
        <v>110</v>
      </c>
      <c r="F86" s="186" t="s">
        <v>111</v>
      </c>
      <c r="G86" s="184"/>
      <c r="H86" s="184"/>
      <c r="I86" s="187"/>
      <c r="J86" s="188">
        <f>BK86</f>
        <v>0</v>
      </c>
      <c r="K86" s="184"/>
      <c r="L86" s="189"/>
      <c r="M86" s="190"/>
      <c r="N86" s="191"/>
      <c r="O86" s="191"/>
      <c r="P86" s="192">
        <f>P87+P154+P159+P179+P228+P242</f>
        <v>0</v>
      </c>
      <c r="Q86" s="191"/>
      <c r="R86" s="192">
        <f>R87+R154+R159+R179+R228+R242</f>
        <v>138.10434910500001</v>
      </c>
      <c r="S86" s="191"/>
      <c r="T86" s="193">
        <f>T87+T154+T159+T179+T228+T242</f>
        <v>39.296869999999998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4" t="s">
        <v>77</v>
      </c>
      <c r="AT86" s="195" t="s">
        <v>71</v>
      </c>
      <c r="AU86" s="195" t="s">
        <v>72</v>
      </c>
      <c r="AY86" s="194" t="s">
        <v>112</v>
      </c>
      <c r="BK86" s="196">
        <f>BK87+BK154+BK159+BK179+BK228+BK242</f>
        <v>0</v>
      </c>
    </row>
    <row r="87" s="12" customFormat="1" ht="22.8" customHeight="1">
      <c r="A87" s="12"/>
      <c r="B87" s="183"/>
      <c r="C87" s="184"/>
      <c r="D87" s="185" t="s">
        <v>71</v>
      </c>
      <c r="E87" s="197" t="s">
        <v>77</v>
      </c>
      <c r="F87" s="197" t="s">
        <v>113</v>
      </c>
      <c r="G87" s="184"/>
      <c r="H87" s="184"/>
      <c r="I87" s="187"/>
      <c r="J87" s="198">
        <f>BK87</f>
        <v>0</v>
      </c>
      <c r="K87" s="184"/>
      <c r="L87" s="189"/>
      <c r="M87" s="190"/>
      <c r="N87" s="191"/>
      <c r="O87" s="191"/>
      <c r="P87" s="192">
        <f>SUM(P88:P153)</f>
        <v>0</v>
      </c>
      <c r="Q87" s="191"/>
      <c r="R87" s="192">
        <f>SUM(R88:R153)</f>
        <v>125.75134716000001</v>
      </c>
      <c r="S87" s="191"/>
      <c r="T87" s="193">
        <f>SUM(T88:T153)</f>
        <v>39.290999999999997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4" t="s">
        <v>77</v>
      </c>
      <c r="AT87" s="195" t="s">
        <v>71</v>
      </c>
      <c r="AU87" s="195" t="s">
        <v>77</v>
      </c>
      <c r="AY87" s="194" t="s">
        <v>112</v>
      </c>
      <c r="BK87" s="196">
        <f>SUM(BK88:BK153)</f>
        <v>0</v>
      </c>
    </row>
    <row r="88" s="2" customFormat="1" ht="66.75" customHeight="1">
      <c r="A88" s="40"/>
      <c r="B88" s="41"/>
      <c r="C88" s="199" t="s">
        <v>77</v>
      </c>
      <c r="D88" s="199" t="s">
        <v>114</v>
      </c>
      <c r="E88" s="200" t="s">
        <v>115</v>
      </c>
      <c r="F88" s="201" t="s">
        <v>116</v>
      </c>
      <c r="G88" s="202" t="s">
        <v>117</v>
      </c>
      <c r="H88" s="203">
        <v>31</v>
      </c>
      <c r="I88" s="204"/>
      <c r="J88" s="205">
        <f>ROUND(I88*H88,2)</f>
        <v>0</v>
      </c>
      <c r="K88" s="201" t="s">
        <v>118</v>
      </c>
      <c r="L88" s="46"/>
      <c r="M88" s="206" t="s">
        <v>19</v>
      </c>
      <c r="N88" s="207" t="s">
        <v>43</v>
      </c>
      <c r="O88" s="86"/>
      <c r="P88" s="208">
        <f>O88*H88</f>
        <v>0</v>
      </c>
      <c r="Q88" s="208">
        <v>0</v>
      </c>
      <c r="R88" s="208">
        <f>Q88*H88</f>
        <v>0</v>
      </c>
      <c r="S88" s="208">
        <v>0.57999999999999996</v>
      </c>
      <c r="T88" s="209">
        <f>S88*H88</f>
        <v>17.98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0" t="s">
        <v>119</v>
      </c>
      <c r="AT88" s="210" t="s">
        <v>114</v>
      </c>
      <c r="AU88" s="210" t="s">
        <v>79</v>
      </c>
      <c r="AY88" s="19" t="s">
        <v>112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9" t="s">
        <v>77</v>
      </c>
      <c r="BK88" s="211">
        <f>ROUND(I88*H88,2)</f>
        <v>0</v>
      </c>
      <c r="BL88" s="19" t="s">
        <v>119</v>
      </c>
      <c r="BM88" s="210" t="s">
        <v>120</v>
      </c>
    </row>
    <row r="89" s="2" customFormat="1">
      <c r="A89" s="40"/>
      <c r="B89" s="41"/>
      <c r="C89" s="42"/>
      <c r="D89" s="212" t="s">
        <v>121</v>
      </c>
      <c r="E89" s="42"/>
      <c r="F89" s="213" t="s">
        <v>122</v>
      </c>
      <c r="G89" s="42"/>
      <c r="H89" s="42"/>
      <c r="I89" s="214"/>
      <c r="J89" s="42"/>
      <c r="K89" s="42"/>
      <c r="L89" s="46"/>
      <c r="M89" s="215"/>
      <c r="N89" s="216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121</v>
      </c>
      <c r="AU89" s="19" t="s">
        <v>79</v>
      </c>
    </row>
    <row r="90" s="13" customFormat="1">
      <c r="A90" s="13"/>
      <c r="B90" s="217"/>
      <c r="C90" s="218"/>
      <c r="D90" s="219" t="s">
        <v>123</v>
      </c>
      <c r="E90" s="220" t="s">
        <v>19</v>
      </c>
      <c r="F90" s="221" t="s">
        <v>124</v>
      </c>
      <c r="G90" s="218"/>
      <c r="H90" s="220" t="s">
        <v>19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7" t="s">
        <v>123</v>
      </c>
      <c r="AU90" s="227" t="s">
        <v>79</v>
      </c>
      <c r="AV90" s="13" t="s">
        <v>77</v>
      </c>
      <c r="AW90" s="13" t="s">
        <v>33</v>
      </c>
      <c r="AX90" s="13" t="s">
        <v>72</v>
      </c>
      <c r="AY90" s="227" t="s">
        <v>112</v>
      </c>
    </row>
    <row r="91" s="14" customFormat="1">
      <c r="A91" s="14"/>
      <c r="B91" s="228"/>
      <c r="C91" s="229"/>
      <c r="D91" s="219" t="s">
        <v>123</v>
      </c>
      <c r="E91" s="230" t="s">
        <v>19</v>
      </c>
      <c r="F91" s="231" t="s">
        <v>125</v>
      </c>
      <c r="G91" s="229"/>
      <c r="H91" s="232">
        <v>31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8" t="s">
        <v>123</v>
      </c>
      <c r="AU91" s="238" t="s">
        <v>79</v>
      </c>
      <c r="AV91" s="14" t="s">
        <v>79</v>
      </c>
      <c r="AW91" s="14" t="s">
        <v>33</v>
      </c>
      <c r="AX91" s="14" t="s">
        <v>77</v>
      </c>
      <c r="AY91" s="238" t="s">
        <v>112</v>
      </c>
    </row>
    <row r="92" s="2" customFormat="1" ht="55.5" customHeight="1">
      <c r="A92" s="40"/>
      <c r="B92" s="41"/>
      <c r="C92" s="199" t="s">
        <v>79</v>
      </c>
      <c r="D92" s="199" t="s">
        <v>114</v>
      </c>
      <c r="E92" s="200" t="s">
        <v>126</v>
      </c>
      <c r="F92" s="201" t="s">
        <v>127</v>
      </c>
      <c r="G92" s="202" t="s">
        <v>117</v>
      </c>
      <c r="H92" s="203">
        <v>31</v>
      </c>
      <c r="I92" s="204"/>
      <c r="J92" s="205">
        <f>ROUND(I92*H92,2)</f>
        <v>0</v>
      </c>
      <c r="K92" s="201" t="s">
        <v>118</v>
      </c>
      <c r="L92" s="46"/>
      <c r="M92" s="206" t="s">
        <v>19</v>
      </c>
      <c r="N92" s="207" t="s">
        <v>43</v>
      </c>
      <c r="O92" s="86"/>
      <c r="P92" s="208">
        <f>O92*H92</f>
        <v>0</v>
      </c>
      <c r="Q92" s="208">
        <v>0</v>
      </c>
      <c r="R92" s="208">
        <f>Q92*H92</f>
        <v>0</v>
      </c>
      <c r="S92" s="208">
        <v>0.316</v>
      </c>
      <c r="T92" s="209">
        <f>S92*H92</f>
        <v>9.7959999999999994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0" t="s">
        <v>119</v>
      </c>
      <c r="AT92" s="210" t="s">
        <v>114</v>
      </c>
      <c r="AU92" s="210" t="s">
        <v>79</v>
      </c>
      <c r="AY92" s="19" t="s">
        <v>112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9" t="s">
        <v>77</v>
      </c>
      <c r="BK92" s="211">
        <f>ROUND(I92*H92,2)</f>
        <v>0</v>
      </c>
      <c r="BL92" s="19" t="s">
        <v>119</v>
      </c>
      <c r="BM92" s="210" t="s">
        <v>128</v>
      </c>
    </row>
    <row r="93" s="2" customFormat="1">
      <c r="A93" s="40"/>
      <c r="B93" s="41"/>
      <c r="C93" s="42"/>
      <c r="D93" s="212" t="s">
        <v>121</v>
      </c>
      <c r="E93" s="42"/>
      <c r="F93" s="213" t="s">
        <v>129</v>
      </c>
      <c r="G93" s="42"/>
      <c r="H93" s="42"/>
      <c r="I93" s="214"/>
      <c r="J93" s="42"/>
      <c r="K93" s="42"/>
      <c r="L93" s="46"/>
      <c r="M93" s="215"/>
      <c r="N93" s="216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121</v>
      </c>
      <c r="AU93" s="19" t="s">
        <v>79</v>
      </c>
    </row>
    <row r="94" s="13" customFormat="1">
      <c r="A94" s="13"/>
      <c r="B94" s="217"/>
      <c r="C94" s="218"/>
      <c r="D94" s="219" t="s">
        <v>123</v>
      </c>
      <c r="E94" s="220" t="s">
        <v>19</v>
      </c>
      <c r="F94" s="221" t="s">
        <v>124</v>
      </c>
      <c r="G94" s="218"/>
      <c r="H94" s="220" t="s">
        <v>19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7" t="s">
        <v>123</v>
      </c>
      <c r="AU94" s="227" t="s">
        <v>79</v>
      </c>
      <c r="AV94" s="13" t="s">
        <v>77</v>
      </c>
      <c r="AW94" s="13" t="s">
        <v>33</v>
      </c>
      <c r="AX94" s="13" t="s">
        <v>72</v>
      </c>
      <c r="AY94" s="227" t="s">
        <v>112</v>
      </c>
    </row>
    <row r="95" s="14" customFormat="1">
      <c r="A95" s="14"/>
      <c r="B95" s="228"/>
      <c r="C95" s="229"/>
      <c r="D95" s="219" t="s">
        <v>123</v>
      </c>
      <c r="E95" s="230" t="s">
        <v>19</v>
      </c>
      <c r="F95" s="231" t="s">
        <v>125</v>
      </c>
      <c r="G95" s="229"/>
      <c r="H95" s="232">
        <v>31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8" t="s">
        <v>123</v>
      </c>
      <c r="AU95" s="238" t="s">
        <v>79</v>
      </c>
      <c r="AV95" s="14" t="s">
        <v>79</v>
      </c>
      <c r="AW95" s="14" t="s">
        <v>33</v>
      </c>
      <c r="AX95" s="14" t="s">
        <v>77</v>
      </c>
      <c r="AY95" s="238" t="s">
        <v>112</v>
      </c>
    </row>
    <row r="96" s="2" customFormat="1" ht="44.25" customHeight="1">
      <c r="A96" s="40"/>
      <c r="B96" s="41"/>
      <c r="C96" s="199" t="s">
        <v>130</v>
      </c>
      <c r="D96" s="199" t="s">
        <v>114</v>
      </c>
      <c r="E96" s="200" t="s">
        <v>131</v>
      </c>
      <c r="F96" s="201" t="s">
        <v>132</v>
      </c>
      <c r="G96" s="202" t="s">
        <v>117</v>
      </c>
      <c r="H96" s="203">
        <v>93</v>
      </c>
      <c r="I96" s="204"/>
      <c r="J96" s="205">
        <f>ROUND(I96*H96,2)</f>
        <v>0</v>
      </c>
      <c r="K96" s="201" t="s">
        <v>118</v>
      </c>
      <c r="L96" s="46"/>
      <c r="M96" s="206" t="s">
        <v>19</v>
      </c>
      <c r="N96" s="207" t="s">
        <v>43</v>
      </c>
      <c r="O96" s="86"/>
      <c r="P96" s="208">
        <f>O96*H96</f>
        <v>0</v>
      </c>
      <c r="Q96" s="208">
        <v>1.4280000000000001E-05</v>
      </c>
      <c r="R96" s="208">
        <f>Q96*H96</f>
        <v>0.00132804</v>
      </c>
      <c r="S96" s="208">
        <v>0.11500000000000001</v>
      </c>
      <c r="T96" s="209">
        <f>S96*H96</f>
        <v>10.695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0" t="s">
        <v>119</v>
      </c>
      <c r="AT96" s="210" t="s">
        <v>114</v>
      </c>
      <c r="AU96" s="210" t="s">
        <v>79</v>
      </c>
      <c r="AY96" s="19" t="s">
        <v>112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9" t="s">
        <v>77</v>
      </c>
      <c r="BK96" s="211">
        <f>ROUND(I96*H96,2)</f>
        <v>0</v>
      </c>
      <c r="BL96" s="19" t="s">
        <v>119</v>
      </c>
      <c r="BM96" s="210" t="s">
        <v>133</v>
      </c>
    </row>
    <row r="97" s="2" customFormat="1">
      <c r="A97" s="40"/>
      <c r="B97" s="41"/>
      <c r="C97" s="42"/>
      <c r="D97" s="212" t="s">
        <v>121</v>
      </c>
      <c r="E97" s="42"/>
      <c r="F97" s="213" t="s">
        <v>134</v>
      </c>
      <c r="G97" s="42"/>
      <c r="H97" s="42"/>
      <c r="I97" s="214"/>
      <c r="J97" s="42"/>
      <c r="K97" s="42"/>
      <c r="L97" s="46"/>
      <c r="M97" s="215"/>
      <c r="N97" s="21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121</v>
      </c>
      <c r="AU97" s="19" t="s">
        <v>79</v>
      </c>
    </row>
    <row r="98" s="13" customFormat="1">
      <c r="A98" s="13"/>
      <c r="B98" s="217"/>
      <c r="C98" s="218"/>
      <c r="D98" s="219" t="s">
        <v>123</v>
      </c>
      <c r="E98" s="220" t="s">
        <v>19</v>
      </c>
      <c r="F98" s="221" t="s">
        <v>135</v>
      </c>
      <c r="G98" s="218"/>
      <c r="H98" s="220" t="s">
        <v>19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7" t="s">
        <v>123</v>
      </c>
      <c r="AU98" s="227" t="s">
        <v>79</v>
      </c>
      <c r="AV98" s="13" t="s">
        <v>77</v>
      </c>
      <c r="AW98" s="13" t="s">
        <v>33</v>
      </c>
      <c r="AX98" s="13" t="s">
        <v>72</v>
      </c>
      <c r="AY98" s="227" t="s">
        <v>112</v>
      </c>
    </row>
    <row r="99" s="14" customFormat="1">
      <c r="A99" s="14"/>
      <c r="B99" s="228"/>
      <c r="C99" s="229"/>
      <c r="D99" s="219" t="s">
        <v>123</v>
      </c>
      <c r="E99" s="230" t="s">
        <v>19</v>
      </c>
      <c r="F99" s="231" t="s">
        <v>136</v>
      </c>
      <c r="G99" s="229"/>
      <c r="H99" s="232">
        <v>93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8" t="s">
        <v>123</v>
      </c>
      <c r="AU99" s="238" t="s">
        <v>79</v>
      </c>
      <c r="AV99" s="14" t="s">
        <v>79</v>
      </c>
      <c r="AW99" s="14" t="s">
        <v>33</v>
      </c>
      <c r="AX99" s="14" t="s">
        <v>77</v>
      </c>
      <c r="AY99" s="238" t="s">
        <v>112</v>
      </c>
    </row>
    <row r="100" s="2" customFormat="1" ht="49.05" customHeight="1">
      <c r="A100" s="40"/>
      <c r="B100" s="41"/>
      <c r="C100" s="199" t="s">
        <v>119</v>
      </c>
      <c r="D100" s="199" t="s">
        <v>114</v>
      </c>
      <c r="E100" s="200" t="s">
        <v>137</v>
      </c>
      <c r="F100" s="201" t="s">
        <v>138</v>
      </c>
      <c r="G100" s="202" t="s">
        <v>139</v>
      </c>
      <c r="H100" s="203">
        <v>4</v>
      </c>
      <c r="I100" s="204"/>
      <c r="J100" s="205">
        <f>ROUND(I100*H100,2)</f>
        <v>0</v>
      </c>
      <c r="K100" s="201" t="s">
        <v>118</v>
      </c>
      <c r="L100" s="46"/>
      <c r="M100" s="206" t="s">
        <v>19</v>
      </c>
      <c r="N100" s="207" t="s">
        <v>43</v>
      </c>
      <c r="O100" s="86"/>
      <c r="P100" s="208">
        <f>O100*H100</f>
        <v>0</v>
      </c>
      <c r="Q100" s="208">
        <v>0</v>
      </c>
      <c r="R100" s="208">
        <f>Q100*H100</f>
        <v>0</v>
      </c>
      <c r="S100" s="208">
        <v>0.20499999999999999</v>
      </c>
      <c r="T100" s="209">
        <f>S100*H100</f>
        <v>0.81999999999999995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0" t="s">
        <v>119</v>
      </c>
      <c r="AT100" s="210" t="s">
        <v>114</v>
      </c>
      <c r="AU100" s="210" t="s">
        <v>79</v>
      </c>
      <c r="AY100" s="19" t="s">
        <v>112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9" t="s">
        <v>77</v>
      </c>
      <c r="BK100" s="211">
        <f>ROUND(I100*H100,2)</f>
        <v>0</v>
      </c>
      <c r="BL100" s="19" t="s">
        <v>119</v>
      </c>
      <c r="BM100" s="210" t="s">
        <v>140</v>
      </c>
    </row>
    <row r="101" s="2" customFormat="1">
      <c r="A101" s="40"/>
      <c r="B101" s="41"/>
      <c r="C101" s="42"/>
      <c r="D101" s="212" t="s">
        <v>121</v>
      </c>
      <c r="E101" s="42"/>
      <c r="F101" s="213" t="s">
        <v>141</v>
      </c>
      <c r="G101" s="42"/>
      <c r="H101" s="42"/>
      <c r="I101" s="214"/>
      <c r="J101" s="42"/>
      <c r="K101" s="42"/>
      <c r="L101" s="46"/>
      <c r="M101" s="215"/>
      <c r="N101" s="216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121</v>
      </c>
      <c r="AU101" s="19" t="s">
        <v>79</v>
      </c>
    </row>
    <row r="102" s="13" customFormat="1">
      <c r="A102" s="13"/>
      <c r="B102" s="217"/>
      <c r="C102" s="218"/>
      <c r="D102" s="219" t="s">
        <v>123</v>
      </c>
      <c r="E102" s="220" t="s">
        <v>19</v>
      </c>
      <c r="F102" s="221" t="s">
        <v>142</v>
      </c>
      <c r="G102" s="218"/>
      <c r="H102" s="220" t="s">
        <v>19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7" t="s">
        <v>123</v>
      </c>
      <c r="AU102" s="227" t="s">
        <v>79</v>
      </c>
      <c r="AV102" s="13" t="s">
        <v>77</v>
      </c>
      <c r="AW102" s="13" t="s">
        <v>33</v>
      </c>
      <c r="AX102" s="13" t="s">
        <v>72</v>
      </c>
      <c r="AY102" s="227" t="s">
        <v>112</v>
      </c>
    </row>
    <row r="103" s="14" customFormat="1">
      <c r="A103" s="14"/>
      <c r="B103" s="228"/>
      <c r="C103" s="229"/>
      <c r="D103" s="219" t="s">
        <v>123</v>
      </c>
      <c r="E103" s="230" t="s">
        <v>19</v>
      </c>
      <c r="F103" s="231" t="s">
        <v>143</v>
      </c>
      <c r="G103" s="229"/>
      <c r="H103" s="232">
        <v>4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8" t="s">
        <v>123</v>
      </c>
      <c r="AU103" s="238" t="s">
        <v>79</v>
      </c>
      <c r="AV103" s="14" t="s">
        <v>79</v>
      </c>
      <c r="AW103" s="14" t="s">
        <v>33</v>
      </c>
      <c r="AX103" s="14" t="s">
        <v>77</v>
      </c>
      <c r="AY103" s="238" t="s">
        <v>112</v>
      </c>
    </row>
    <row r="104" s="2" customFormat="1" ht="66.75" customHeight="1">
      <c r="A104" s="40"/>
      <c r="B104" s="41"/>
      <c r="C104" s="199" t="s">
        <v>144</v>
      </c>
      <c r="D104" s="199" t="s">
        <v>114</v>
      </c>
      <c r="E104" s="200" t="s">
        <v>145</v>
      </c>
      <c r="F104" s="201" t="s">
        <v>146</v>
      </c>
      <c r="G104" s="202" t="s">
        <v>147</v>
      </c>
      <c r="H104" s="203">
        <v>12.5</v>
      </c>
      <c r="I104" s="204"/>
      <c r="J104" s="205">
        <f>ROUND(I104*H104,2)</f>
        <v>0</v>
      </c>
      <c r="K104" s="201" t="s">
        <v>118</v>
      </c>
      <c r="L104" s="46"/>
      <c r="M104" s="206" t="s">
        <v>19</v>
      </c>
      <c r="N104" s="207" t="s">
        <v>43</v>
      </c>
      <c r="O104" s="86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0" t="s">
        <v>119</v>
      </c>
      <c r="AT104" s="210" t="s">
        <v>114</v>
      </c>
      <c r="AU104" s="210" t="s">
        <v>79</v>
      </c>
      <c r="AY104" s="19" t="s">
        <v>112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9" t="s">
        <v>77</v>
      </c>
      <c r="BK104" s="211">
        <f>ROUND(I104*H104,2)</f>
        <v>0</v>
      </c>
      <c r="BL104" s="19" t="s">
        <v>119</v>
      </c>
      <c r="BM104" s="210" t="s">
        <v>148</v>
      </c>
    </row>
    <row r="105" s="2" customFormat="1">
      <c r="A105" s="40"/>
      <c r="B105" s="41"/>
      <c r="C105" s="42"/>
      <c r="D105" s="212" t="s">
        <v>121</v>
      </c>
      <c r="E105" s="42"/>
      <c r="F105" s="213" t="s">
        <v>149</v>
      </c>
      <c r="G105" s="42"/>
      <c r="H105" s="42"/>
      <c r="I105" s="214"/>
      <c r="J105" s="42"/>
      <c r="K105" s="42"/>
      <c r="L105" s="46"/>
      <c r="M105" s="215"/>
      <c r="N105" s="21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121</v>
      </c>
      <c r="AU105" s="19" t="s">
        <v>79</v>
      </c>
    </row>
    <row r="106" s="13" customFormat="1">
      <c r="A106" s="13"/>
      <c r="B106" s="217"/>
      <c r="C106" s="218"/>
      <c r="D106" s="219" t="s">
        <v>123</v>
      </c>
      <c r="E106" s="220" t="s">
        <v>19</v>
      </c>
      <c r="F106" s="221" t="s">
        <v>150</v>
      </c>
      <c r="G106" s="218"/>
      <c r="H106" s="220" t="s">
        <v>19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7" t="s">
        <v>123</v>
      </c>
      <c r="AU106" s="227" t="s">
        <v>79</v>
      </c>
      <c r="AV106" s="13" t="s">
        <v>77</v>
      </c>
      <c r="AW106" s="13" t="s">
        <v>33</v>
      </c>
      <c r="AX106" s="13" t="s">
        <v>72</v>
      </c>
      <c r="AY106" s="227" t="s">
        <v>112</v>
      </c>
    </row>
    <row r="107" s="14" customFormat="1">
      <c r="A107" s="14"/>
      <c r="B107" s="228"/>
      <c r="C107" s="229"/>
      <c r="D107" s="219" t="s">
        <v>123</v>
      </c>
      <c r="E107" s="230" t="s">
        <v>19</v>
      </c>
      <c r="F107" s="231" t="s">
        <v>151</v>
      </c>
      <c r="G107" s="229"/>
      <c r="H107" s="232">
        <v>12.5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8" t="s">
        <v>123</v>
      </c>
      <c r="AU107" s="238" t="s">
        <v>79</v>
      </c>
      <c r="AV107" s="14" t="s">
        <v>79</v>
      </c>
      <c r="AW107" s="14" t="s">
        <v>33</v>
      </c>
      <c r="AX107" s="14" t="s">
        <v>77</v>
      </c>
      <c r="AY107" s="238" t="s">
        <v>112</v>
      </c>
    </row>
    <row r="108" s="2" customFormat="1" ht="44.25" customHeight="1">
      <c r="A108" s="40"/>
      <c r="B108" s="41"/>
      <c r="C108" s="199" t="s">
        <v>152</v>
      </c>
      <c r="D108" s="199" t="s">
        <v>114</v>
      </c>
      <c r="E108" s="200" t="s">
        <v>153</v>
      </c>
      <c r="F108" s="201" t="s">
        <v>154</v>
      </c>
      <c r="G108" s="202" t="s">
        <v>147</v>
      </c>
      <c r="H108" s="203">
        <v>6.5999999999999996</v>
      </c>
      <c r="I108" s="204"/>
      <c r="J108" s="205">
        <f>ROUND(I108*H108,2)</f>
        <v>0</v>
      </c>
      <c r="K108" s="201" t="s">
        <v>118</v>
      </c>
      <c r="L108" s="46"/>
      <c r="M108" s="206" t="s">
        <v>19</v>
      </c>
      <c r="N108" s="207" t="s">
        <v>43</v>
      </c>
      <c r="O108" s="86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0" t="s">
        <v>119</v>
      </c>
      <c r="AT108" s="210" t="s">
        <v>114</v>
      </c>
      <c r="AU108" s="210" t="s">
        <v>79</v>
      </c>
      <c r="AY108" s="19" t="s">
        <v>112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9" t="s">
        <v>77</v>
      </c>
      <c r="BK108" s="211">
        <f>ROUND(I108*H108,2)</f>
        <v>0</v>
      </c>
      <c r="BL108" s="19" t="s">
        <v>119</v>
      </c>
      <c r="BM108" s="210" t="s">
        <v>155</v>
      </c>
    </row>
    <row r="109" s="2" customFormat="1">
      <c r="A109" s="40"/>
      <c r="B109" s="41"/>
      <c r="C109" s="42"/>
      <c r="D109" s="212" t="s">
        <v>121</v>
      </c>
      <c r="E109" s="42"/>
      <c r="F109" s="213" t="s">
        <v>156</v>
      </c>
      <c r="G109" s="42"/>
      <c r="H109" s="42"/>
      <c r="I109" s="214"/>
      <c r="J109" s="42"/>
      <c r="K109" s="42"/>
      <c r="L109" s="46"/>
      <c r="M109" s="215"/>
      <c r="N109" s="21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121</v>
      </c>
      <c r="AU109" s="19" t="s">
        <v>79</v>
      </c>
    </row>
    <row r="110" s="13" customFormat="1">
      <c r="A110" s="13"/>
      <c r="B110" s="217"/>
      <c r="C110" s="218"/>
      <c r="D110" s="219" t="s">
        <v>123</v>
      </c>
      <c r="E110" s="220" t="s">
        <v>19</v>
      </c>
      <c r="F110" s="221" t="s">
        <v>157</v>
      </c>
      <c r="G110" s="218"/>
      <c r="H110" s="220" t="s">
        <v>19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7" t="s">
        <v>123</v>
      </c>
      <c r="AU110" s="227" t="s">
        <v>79</v>
      </c>
      <c r="AV110" s="13" t="s">
        <v>77</v>
      </c>
      <c r="AW110" s="13" t="s">
        <v>33</v>
      </c>
      <c r="AX110" s="13" t="s">
        <v>72</v>
      </c>
      <c r="AY110" s="227" t="s">
        <v>112</v>
      </c>
    </row>
    <row r="111" s="14" customFormat="1">
      <c r="A111" s="14"/>
      <c r="B111" s="228"/>
      <c r="C111" s="229"/>
      <c r="D111" s="219" t="s">
        <v>123</v>
      </c>
      <c r="E111" s="230" t="s">
        <v>19</v>
      </c>
      <c r="F111" s="231" t="s">
        <v>158</v>
      </c>
      <c r="G111" s="229"/>
      <c r="H111" s="232">
        <v>6.5999999999999996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8" t="s">
        <v>123</v>
      </c>
      <c r="AU111" s="238" t="s">
        <v>79</v>
      </c>
      <c r="AV111" s="14" t="s">
        <v>79</v>
      </c>
      <c r="AW111" s="14" t="s">
        <v>33</v>
      </c>
      <c r="AX111" s="14" t="s">
        <v>77</v>
      </c>
      <c r="AY111" s="238" t="s">
        <v>112</v>
      </c>
    </row>
    <row r="112" s="2" customFormat="1" ht="44.25" customHeight="1">
      <c r="A112" s="40"/>
      <c r="B112" s="41"/>
      <c r="C112" s="199" t="s">
        <v>159</v>
      </c>
      <c r="D112" s="199" t="s">
        <v>114</v>
      </c>
      <c r="E112" s="200" t="s">
        <v>160</v>
      </c>
      <c r="F112" s="201" t="s">
        <v>161</v>
      </c>
      <c r="G112" s="202" t="s">
        <v>147</v>
      </c>
      <c r="H112" s="203">
        <v>9</v>
      </c>
      <c r="I112" s="204"/>
      <c r="J112" s="205">
        <f>ROUND(I112*H112,2)</f>
        <v>0</v>
      </c>
      <c r="K112" s="201" t="s">
        <v>118</v>
      </c>
      <c r="L112" s="46"/>
      <c r="M112" s="206" t="s">
        <v>19</v>
      </c>
      <c r="N112" s="207" t="s">
        <v>43</v>
      </c>
      <c r="O112" s="86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0" t="s">
        <v>119</v>
      </c>
      <c r="AT112" s="210" t="s">
        <v>114</v>
      </c>
      <c r="AU112" s="210" t="s">
        <v>79</v>
      </c>
      <c r="AY112" s="19" t="s">
        <v>112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9" t="s">
        <v>77</v>
      </c>
      <c r="BK112" s="211">
        <f>ROUND(I112*H112,2)</f>
        <v>0</v>
      </c>
      <c r="BL112" s="19" t="s">
        <v>119</v>
      </c>
      <c r="BM112" s="210" t="s">
        <v>162</v>
      </c>
    </row>
    <row r="113" s="2" customFormat="1">
      <c r="A113" s="40"/>
      <c r="B113" s="41"/>
      <c r="C113" s="42"/>
      <c r="D113" s="212" t="s">
        <v>121</v>
      </c>
      <c r="E113" s="42"/>
      <c r="F113" s="213" t="s">
        <v>163</v>
      </c>
      <c r="G113" s="42"/>
      <c r="H113" s="42"/>
      <c r="I113" s="214"/>
      <c r="J113" s="42"/>
      <c r="K113" s="42"/>
      <c r="L113" s="46"/>
      <c r="M113" s="215"/>
      <c r="N113" s="21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121</v>
      </c>
      <c r="AU113" s="19" t="s">
        <v>79</v>
      </c>
    </row>
    <row r="114" s="13" customFormat="1">
      <c r="A114" s="13"/>
      <c r="B114" s="217"/>
      <c r="C114" s="218"/>
      <c r="D114" s="219" t="s">
        <v>123</v>
      </c>
      <c r="E114" s="220" t="s">
        <v>19</v>
      </c>
      <c r="F114" s="221" t="s">
        <v>164</v>
      </c>
      <c r="G114" s="218"/>
      <c r="H114" s="220" t="s">
        <v>19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7" t="s">
        <v>123</v>
      </c>
      <c r="AU114" s="227" t="s">
        <v>79</v>
      </c>
      <c r="AV114" s="13" t="s">
        <v>77</v>
      </c>
      <c r="AW114" s="13" t="s">
        <v>33</v>
      </c>
      <c r="AX114" s="13" t="s">
        <v>72</v>
      </c>
      <c r="AY114" s="227" t="s">
        <v>112</v>
      </c>
    </row>
    <row r="115" s="14" customFormat="1">
      <c r="A115" s="14"/>
      <c r="B115" s="228"/>
      <c r="C115" s="229"/>
      <c r="D115" s="219" t="s">
        <v>123</v>
      </c>
      <c r="E115" s="230" t="s">
        <v>19</v>
      </c>
      <c r="F115" s="231" t="s">
        <v>165</v>
      </c>
      <c r="G115" s="229"/>
      <c r="H115" s="232">
        <v>9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8" t="s">
        <v>123</v>
      </c>
      <c r="AU115" s="238" t="s">
        <v>79</v>
      </c>
      <c r="AV115" s="14" t="s">
        <v>79</v>
      </c>
      <c r="AW115" s="14" t="s">
        <v>33</v>
      </c>
      <c r="AX115" s="14" t="s">
        <v>77</v>
      </c>
      <c r="AY115" s="238" t="s">
        <v>112</v>
      </c>
    </row>
    <row r="116" s="2" customFormat="1" ht="44.25" customHeight="1">
      <c r="A116" s="40"/>
      <c r="B116" s="41"/>
      <c r="C116" s="199" t="s">
        <v>166</v>
      </c>
      <c r="D116" s="199" t="s">
        <v>114</v>
      </c>
      <c r="E116" s="200" t="s">
        <v>167</v>
      </c>
      <c r="F116" s="201" t="s">
        <v>168</v>
      </c>
      <c r="G116" s="202" t="s">
        <v>147</v>
      </c>
      <c r="H116" s="203">
        <v>58.5</v>
      </c>
      <c r="I116" s="204"/>
      <c r="J116" s="205">
        <f>ROUND(I116*H116,2)</f>
        <v>0</v>
      </c>
      <c r="K116" s="201" t="s">
        <v>118</v>
      </c>
      <c r="L116" s="46"/>
      <c r="M116" s="206" t="s">
        <v>19</v>
      </c>
      <c r="N116" s="207" t="s">
        <v>43</v>
      </c>
      <c r="O116" s="86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0" t="s">
        <v>119</v>
      </c>
      <c r="AT116" s="210" t="s">
        <v>114</v>
      </c>
      <c r="AU116" s="210" t="s">
        <v>79</v>
      </c>
      <c r="AY116" s="19" t="s">
        <v>112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9" t="s">
        <v>77</v>
      </c>
      <c r="BK116" s="211">
        <f>ROUND(I116*H116,2)</f>
        <v>0</v>
      </c>
      <c r="BL116" s="19" t="s">
        <v>119</v>
      </c>
      <c r="BM116" s="210" t="s">
        <v>169</v>
      </c>
    </row>
    <row r="117" s="2" customFormat="1">
      <c r="A117" s="40"/>
      <c r="B117" s="41"/>
      <c r="C117" s="42"/>
      <c r="D117" s="212" t="s">
        <v>121</v>
      </c>
      <c r="E117" s="42"/>
      <c r="F117" s="213" t="s">
        <v>170</v>
      </c>
      <c r="G117" s="42"/>
      <c r="H117" s="42"/>
      <c r="I117" s="214"/>
      <c r="J117" s="42"/>
      <c r="K117" s="42"/>
      <c r="L117" s="46"/>
      <c r="M117" s="215"/>
      <c r="N117" s="21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121</v>
      </c>
      <c r="AU117" s="19" t="s">
        <v>79</v>
      </c>
    </row>
    <row r="118" s="13" customFormat="1">
      <c r="A118" s="13"/>
      <c r="B118" s="217"/>
      <c r="C118" s="218"/>
      <c r="D118" s="219" t="s">
        <v>123</v>
      </c>
      <c r="E118" s="220" t="s">
        <v>19</v>
      </c>
      <c r="F118" s="221" t="s">
        <v>171</v>
      </c>
      <c r="G118" s="218"/>
      <c r="H118" s="220" t="s">
        <v>19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7" t="s">
        <v>123</v>
      </c>
      <c r="AU118" s="227" t="s">
        <v>79</v>
      </c>
      <c r="AV118" s="13" t="s">
        <v>77</v>
      </c>
      <c r="AW118" s="13" t="s">
        <v>33</v>
      </c>
      <c r="AX118" s="13" t="s">
        <v>72</v>
      </c>
      <c r="AY118" s="227" t="s">
        <v>112</v>
      </c>
    </row>
    <row r="119" s="14" customFormat="1">
      <c r="A119" s="14"/>
      <c r="B119" s="228"/>
      <c r="C119" s="229"/>
      <c r="D119" s="219" t="s">
        <v>123</v>
      </c>
      <c r="E119" s="230" t="s">
        <v>19</v>
      </c>
      <c r="F119" s="231" t="s">
        <v>172</v>
      </c>
      <c r="G119" s="229"/>
      <c r="H119" s="232">
        <v>58.5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8" t="s">
        <v>123</v>
      </c>
      <c r="AU119" s="238" t="s">
        <v>79</v>
      </c>
      <c r="AV119" s="14" t="s">
        <v>79</v>
      </c>
      <c r="AW119" s="14" t="s">
        <v>33</v>
      </c>
      <c r="AX119" s="14" t="s">
        <v>77</v>
      </c>
      <c r="AY119" s="238" t="s">
        <v>112</v>
      </c>
    </row>
    <row r="120" s="2" customFormat="1" ht="37.8" customHeight="1">
      <c r="A120" s="40"/>
      <c r="B120" s="41"/>
      <c r="C120" s="199" t="s">
        <v>173</v>
      </c>
      <c r="D120" s="199" t="s">
        <v>114</v>
      </c>
      <c r="E120" s="200" t="s">
        <v>174</v>
      </c>
      <c r="F120" s="201" t="s">
        <v>175</v>
      </c>
      <c r="G120" s="202" t="s">
        <v>117</v>
      </c>
      <c r="H120" s="203">
        <v>117</v>
      </c>
      <c r="I120" s="204"/>
      <c r="J120" s="205">
        <f>ROUND(I120*H120,2)</f>
        <v>0</v>
      </c>
      <c r="K120" s="201" t="s">
        <v>118</v>
      </c>
      <c r="L120" s="46"/>
      <c r="M120" s="206" t="s">
        <v>19</v>
      </c>
      <c r="N120" s="207" t="s">
        <v>43</v>
      </c>
      <c r="O120" s="86"/>
      <c r="P120" s="208">
        <f>O120*H120</f>
        <v>0</v>
      </c>
      <c r="Q120" s="208">
        <v>0.00058135999999999995</v>
      </c>
      <c r="R120" s="208">
        <f>Q120*H120</f>
        <v>0.068019119999999988</v>
      </c>
      <c r="S120" s="208">
        <v>0</v>
      </c>
      <c r="T120" s="209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0" t="s">
        <v>119</v>
      </c>
      <c r="AT120" s="210" t="s">
        <v>114</v>
      </c>
      <c r="AU120" s="210" t="s">
        <v>79</v>
      </c>
      <c r="AY120" s="19" t="s">
        <v>112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9" t="s">
        <v>77</v>
      </c>
      <c r="BK120" s="211">
        <f>ROUND(I120*H120,2)</f>
        <v>0</v>
      </c>
      <c r="BL120" s="19" t="s">
        <v>119</v>
      </c>
      <c r="BM120" s="210" t="s">
        <v>176</v>
      </c>
    </row>
    <row r="121" s="2" customFormat="1">
      <c r="A121" s="40"/>
      <c r="B121" s="41"/>
      <c r="C121" s="42"/>
      <c r="D121" s="212" t="s">
        <v>121</v>
      </c>
      <c r="E121" s="42"/>
      <c r="F121" s="213" t="s">
        <v>177</v>
      </c>
      <c r="G121" s="42"/>
      <c r="H121" s="42"/>
      <c r="I121" s="214"/>
      <c r="J121" s="42"/>
      <c r="K121" s="42"/>
      <c r="L121" s="46"/>
      <c r="M121" s="215"/>
      <c r="N121" s="21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121</v>
      </c>
      <c r="AU121" s="19" t="s">
        <v>79</v>
      </c>
    </row>
    <row r="122" s="13" customFormat="1">
      <c r="A122" s="13"/>
      <c r="B122" s="217"/>
      <c r="C122" s="218"/>
      <c r="D122" s="219" t="s">
        <v>123</v>
      </c>
      <c r="E122" s="220" t="s">
        <v>19</v>
      </c>
      <c r="F122" s="221" t="s">
        <v>178</v>
      </c>
      <c r="G122" s="218"/>
      <c r="H122" s="220" t="s">
        <v>19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7" t="s">
        <v>123</v>
      </c>
      <c r="AU122" s="227" t="s">
        <v>79</v>
      </c>
      <c r="AV122" s="13" t="s">
        <v>77</v>
      </c>
      <c r="AW122" s="13" t="s">
        <v>33</v>
      </c>
      <c r="AX122" s="13" t="s">
        <v>72</v>
      </c>
      <c r="AY122" s="227" t="s">
        <v>112</v>
      </c>
    </row>
    <row r="123" s="14" customFormat="1">
      <c r="A123" s="14"/>
      <c r="B123" s="228"/>
      <c r="C123" s="229"/>
      <c r="D123" s="219" t="s">
        <v>123</v>
      </c>
      <c r="E123" s="230" t="s">
        <v>19</v>
      </c>
      <c r="F123" s="231" t="s">
        <v>179</v>
      </c>
      <c r="G123" s="229"/>
      <c r="H123" s="232">
        <v>117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8" t="s">
        <v>123</v>
      </c>
      <c r="AU123" s="238" t="s">
        <v>79</v>
      </c>
      <c r="AV123" s="14" t="s">
        <v>79</v>
      </c>
      <c r="AW123" s="14" t="s">
        <v>33</v>
      </c>
      <c r="AX123" s="14" t="s">
        <v>77</v>
      </c>
      <c r="AY123" s="238" t="s">
        <v>112</v>
      </c>
    </row>
    <row r="124" s="2" customFormat="1" ht="37.8" customHeight="1">
      <c r="A124" s="40"/>
      <c r="B124" s="41"/>
      <c r="C124" s="199" t="s">
        <v>180</v>
      </c>
      <c r="D124" s="199" t="s">
        <v>114</v>
      </c>
      <c r="E124" s="200" t="s">
        <v>181</v>
      </c>
      <c r="F124" s="201" t="s">
        <v>182</v>
      </c>
      <c r="G124" s="202" t="s">
        <v>117</v>
      </c>
      <c r="H124" s="203">
        <v>117</v>
      </c>
      <c r="I124" s="204"/>
      <c r="J124" s="205">
        <f>ROUND(I124*H124,2)</f>
        <v>0</v>
      </c>
      <c r="K124" s="201" t="s">
        <v>118</v>
      </c>
      <c r="L124" s="46"/>
      <c r="M124" s="206" t="s">
        <v>19</v>
      </c>
      <c r="N124" s="207" t="s">
        <v>43</v>
      </c>
      <c r="O124" s="86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0" t="s">
        <v>119</v>
      </c>
      <c r="AT124" s="210" t="s">
        <v>114</v>
      </c>
      <c r="AU124" s="210" t="s">
        <v>79</v>
      </c>
      <c r="AY124" s="19" t="s">
        <v>112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9" t="s">
        <v>77</v>
      </c>
      <c r="BK124" s="211">
        <f>ROUND(I124*H124,2)</f>
        <v>0</v>
      </c>
      <c r="BL124" s="19" t="s">
        <v>119</v>
      </c>
      <c r="BM124" s="210" t="s">
        <v>183</v>
      </c>
    </row>
    <row r="125" s="2" customFormat="1">
      <c r="A125" s="40"/>
      <c r="B125" s="41"/>
      <c r="C125" s="42"/>
      <c r="D125" s="212" t="s">
        <v>121</v>
      </c>
      <c r="E125" s="42"/>
      <c r="F125" s="213" t="s">
        <v>184</v>
      </c>
      <c r="G125" s="42"/>
      <c r="H125" s="42"/>
      <c r="I125" s="214"/>
      <c r="J125" s="42"/>
      <c r="K125" s="42"/>
      <c r="L125" s="46"/>
      <c r="M125" s="215"/>
      <c r="N125" s="216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121</v>
      </c>
      <c r="AU125" s="19" t="s">
        <v>79</v>
      </c>
    </row>
    <row r="126" s="2" customFormat="1" ht="62.7" customHeight="1">
      <c r="A126" s="40"/>
      <c r="B126" s="41"/>
      <c r="C126" s="199" t="s">
        <v>185</v>
      </c>
      <c r="D126" s="199" t="s">
        <v>114</v>
      </c>
      <c r="E126" s="200" t="s">
        <v>186</v>
      </c>
      <c r="F126" s="201" t="s">
        <v>187</v>
      </c>
      <c r="G126" s="202" t="s">
        <v>147</v>
      </c>
      <c r="H126" s="203">
        <v>86.599999999999994</v>
      </c>
      <c r="I126" s="204"/>
      <c r="J126" s="205">
        <f>ROUND(I126*H126,2)</f>
        <v>0</v>
      </c>
      <c r="K126" s="201" t="s">
        <v>118</v>
      </c>
      <c r="L126" s="46"/>
      <c r="M126" s="206" t="s">
        <v>19</v>
      </c>
      <c r="N126" s="207" t="s">
        <v>43</v>
      </c>
      <c r="O126" s="86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0" t="s">
        <v>119</v>
      </c>
      <c r="AT126" s="210" t="s">
        <v>114</v>
      </c>
      <c r="AU126" s="210" t="s">
        <v>79</v>
      </c>
      <c r="AY126" s="19" t="s">
        <v>112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9" t="s">
        <v>77</v>
      </c>
      <c r="BK126" s="211">
        <f>ROUND(I126*H126,2)</f>
        <v>0</v>
      </c>
      <c r="BL126" s="19" t="s">
        <v>119</v>
      </c>
      <c r="BM126" s="210" t="s">
        <v>188</v>
      </c>
    </row>
    <row r="127" s="2" customFormat="1">
      <c r="A127" s="40"/>
      <c r="B127" s="41"/>
      <c r="C127" s="42"/>
      <c r="D127" s="212" t="s">
        <v>121</v>
      </c>
      <c r="E127" s="42"/>
      <c r="F127" s="213" t="s">
        <v>189</v>
      </c>
      <c r="G127" s="42"/>
      <c r="H127" s="42"/>
      <c r="I127" s="214"/>
      <c r="J127" s="42"/>
      <c r="K127" s="42"/>
      <c r="L127" s="46"/>
      <c r="M127" s="215"/>
      <c r="N127" s="21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121</v>
      </c>
      <c r="AU127" s="19" t="s">
        <v>79</v>
      </c>
    </row>
    <row r="128" s="13" customFormat="1">
      <c r="A128" s="13"/>
      <c r="B128" s="217"/>
      <c r="C128" s="218"/>
      <c r="D128" s="219" t="s">
        <v>123</v>
      </c>
      <c r="E128" s="220" t="s">
        <v>19</v>
      </c>
      <c r="F128" s="221" t="s">
        <v>190</v>
      </c>
      <c r="G128" s="218"/>
      <c r="H128" s="220" t="s">
        <v>19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7" t="s">
        <v>123</v>
      </c>
      <c r="AU128" s="227" t="s">
        <v>79</v>
      </c>
      <c r="AV128" s="13" t="s">
        <v>77</v>
      </c>
      <c r="AW128" s="13" t="s">
        <v>33</v>
      </c>
      <c r="AX128" s="13" t="s">
        <v>72</v>
      </c>
      <c r="AY128" s="227" t="s">
        <v>112</v>
      </c>
    </row>
    <row r="129" s="13" customFormat="1">
      <c r="A129" s="13"/>
      <c r="B129" s="217"/>
      <c r="C129" s="218"/>
      <c r="D129" s="219" t="s">
        <v>123</v>
      </c>
      <c r="E129" s="220" t="s">
        <v>19</v>
      </c>
      <c r="F129" s="221" t="s">
        <v>191</v>
      </c>
      <c r="G129" s="218"/>
      <c r="H129" s="220" t="s">
        <v>19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7" t="s">
        <v>123</v>
      </c>
      <c r="AU129" s="227" t="s">
        <v>79</v>
      </c>
      <c r="AV129" s="13" t="s">
        <v>77</v>
      </c>
      <c r="AW129" s="13" t="s">
        <v>33</v>
      </c>
      <c r="AX129" s="13" t="s">
        <v>72</v>
      </c>
      <c r="AY129" s="227" t="s">
        <v>112</v>
      </c>
    </row>
    <row r="130" s="14" customFormat="1">
      <c r="A130" s="14"/>
      <c r="B130" s="228"/>
      <c r="C130" s="229"/>
      <c r="D130" s="219" t="s">
        <v>123</v>
      </c>
      <c r="E130" s="230" t="s">
        <v>19</v>
      </c>
      <c r="F130" s="231" t="s">
        <v>192</v>
      </c>
      <c r="G130" s="229"/>
      <c r="H130" s="232">
        <v>19.100000000000001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8" t="s">
        <v>123</v>
      </c>
      <c r="AU130" s="238" t="s">
        <v>79</v>
      </c>
      <c r="AV130" s="14" t="s">
        <v>79</v>
      </c>
      <c r="AW130" s="14" t="s">
        <v>33</v>
      </c>
      <c r="AX130" s="14" t="s">
        <v>72</v>
      </c>
      <c r="AY130" s="238" t="s">
        <v>112</v>
      </c>
    </row>
    <row r="131" s="13" customFormat="1">
      <c r="A131" s="13"/>
      <c r="B131" s="217"/>
      <c r="C131" s="218"/>
      <c r="D131" s="219" t="s">
        <v>123</v>
      </c>
      <c r="E131" s="220" t="s">
        <v>19</v>
      </c>
      <c r="F131" s="221" t="s">
        <v>193</v>
      </c>
      <c r="G131" s="218"/>
      <c r="H131" s="220" t="s">
        <v>19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7" t="s">
        <v>123</v>
      </c>
      <c r="AU131" s="227" t="s">
        <v>79</v>
      </c>
      <c r="AV131" s="13" t="s">
        <v>77</v>
      </c>
      <c r="AW131" s="13" t="s">
        <v>33</v>
      </c>
      <c r="AX131" s="13" t="s">
        <v>72</v>
      </c>
      <c r="AY131" s="227" t="s">
        <v>112</v>
      </c>
    </row>
    <row r="132" s="14" customFormat="1">
      <c r="A132" s="14"/>
      <c r="B132" s="228"/>
      <c r="C132" s="229"/>
      <c r="D132" s="219" t="s">
        <v>123</v>
      </c>
      <c r="E132" s="230" t="s">
        <v>19</v>
      </c>
      <c r="F132" s="231" t="s">
        <v>194</v>
      </c>
      <c r="G132" s="229"/>
      <c r="H132" s="232">
        <v>67.5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8" t="s">
        <v>123</v>
      </c>
      <c r="AU132" s="238" t="s">
        <v>79</v>
      </c>
      <c r="AV132" s="14" t="s">
        <v>79</v>
      </c>
      <c r="AW132" s="14" t="s">
        <v>33</v>
      </c>
      <c r="AX132" s="14" t="s">
        <v>72</v>
      </c>
      <c r="AY132" s="238" t="s">
        <v>112</v>
      </c>
    </row>
    <row r="133" s="15" customFormat="1">
      <c r="A133" s="15"/>
      <c r="B133" s="239"/>
      <c r="C133" s="240"/>
      <c r="D133" s="219" t="s">
        <v>123</v>
      </c>
      <c r="E133" s="241" t="s">
        <v>19</v>
      </c>
      <c r="F133" s="242" t="s">
        <v>195</v>
      </c>
      <c r="G133" s="240"/>
      <c r="H133" s="243">
        <v>86.599999999999994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49" t="s">
        <v>123</v>
      </c>
      <c r="AU133" s="249" t="s">
        <v>79</v>
      </c>
      <c r="AV133" s="15" t="s">
        <v>119</v>
      </c>
      <c r="AW133" s="15" t="s">
        <v>33</v>
      </c>
      <c r="AX133" s="15" t="s">
        <v>77</v>
      </c>
      <c r="AY133" s="249" t="s">
        <v>112</v>
      </c>
    </row>
    <row r="134" s="2" customFormat="1" ht="44.25" customHeight="1">
      <c r="A134" s="40"/>
      <c r="B134" s="41"/>
      <c r="C134" s="199" t="s">
        <v>8</v>
      </c>
      <c r="D134" s="199" t="s">
        <v>114</v>
      </c>
      <c r="E134" s="200" t="s">
        <v>196</v>
      </c>
      <c r="F134" s="201" t="s">
        <v>197</v>
      </c>
      <c r="G134" s="202" t="s">
        <v>147</v>
      </c>
      <c r="H134" s="203">
        <v>52.490000000000002</v>
      </c>
      <c r="I134" s="204"/>
      <c r="J134" s="205">
        <f>ROUND(I134*H134,2)</f>
        <v>0</v>
      </c>
      <c r="K134" s="201" t="s">
        <v>118</v>
      </c>
      <c r="L134" s="46"/>
      <c r="M134" s="206" t="s">
        <v>19</v>
      </c>
      <c r="N134" s="207" t="s">
        <v>43</v>
      </c>
      <c r="O134" s="86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0" t="s">
        <v>119</v>
      </c>
      <c r="AT134" s="210" t="s">
        <v>114</v>
      </c>
      <c r="AU134" s="210" t="s">
        <v>79</v>
      </c>
      <c r="AY134" s="19" t="s">
        <v>112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9" t="s">
        <v>77</v>
      </c>
      <c r="BK134" s="211">
        <f>ROUND(I134*H134,2)</f>
        <v>0</v>
      </c>
      <c r="BL134" s="19" t="s">
        <v>119</v>
      </c>
      <c r="BM134" s="210" t="s">
        <v>198</v>
      </c>
    </row>
    <row r="135" s="2" customFormat="1">
      <c r="A135" s="40"/>
      <c r="B135" s="41"/>
      <c r="C135" s="42"/>
      <c r="D135" s="212" t="s">
        <v>121</v>
      </c>
      <c r="E135" s="42"/>
      <c r="F135" s="213" t="s">
        <v>199</v>
      </c>
      <c r="G135" s="42"/>
      <c r="H135" s="42"/>
      <c r="I135" s="214"/>
      <c r="J135" s="42"/>
      <c r="K135" s="42"/>
      <c r="L135" s="46"/>
      <c r="M135" s="215"/>
      <c r="N135" s="21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121</v>
      </c>
      <c r="AU135" s="19" t="s">
        <v>79</v>
      </c>
    </row>
    <row r="136" s="13" customFormat="1">
      <c r="A136" s="13"/>
      <c r="B136" s="217"/>
      <c r="C136" s="218"/>
      <c r="D136" s="219" t="s">
        <v>123</v>
      </c>
      <c r="E136" s="220" t="s">
        <v>19</v>
      </c>
      <c r="F136" s="221" t="s">
        <v>200</v>
      </c>
      <c r="G136" s="218"/>
      <c r="H136" s="220" t="s">
        <v>19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7" t="s">
        <v>123</v>
      </c>
      <c r="AU136" s="227" t="s">
        <v>79</v>
      </c>
      <c r="AV136" s="13" t="s">
        <v>77</v>
      </c>
      <c r="AW136" s="13" t="s">
        <v>33</v>
      </c>
      <c r="AX136" s="13" t="s">
        <v>72</v>
      </c>
      <c r="AY136" s="227" t="s">
        <v>112</v>
      </c>
    </row>
    <row r="137" s="13" customFormat="1">
      <c r="A137" s="13"/>
      <c r="B137" s="217"/>
      <c r="C137" s="218"/>
      <c r="D137" s="219" t="s">
        <v>123</v>
      </c>
      <c r="E137" s="220" t="s">
        <v>19</v>
      </c>
      <c r="F137" s="221" t="s">
        <v>150</v>
      </c>
      <c r="G137" s="218"/>
      <c r="H137" s="220" t="s">
        <v>19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7" t="s">
        <v>123</v>
      </c>
      <c r="AU137" s="227" t="s">
        <v>79</v>
      </c>
      <c r="AV137" s="13" t="s">
        <v>77</v>
      </c>
      <c r="AW137" s="13" t="s">
        <v>33</v>
      </c>
      <c r="AX137" s="13" t="s">
        <v>72</v>
      </c>
      <c r="AY137" s="227" t="s">
        <v>112</v>
      </c>
    </row>
    <row r="138" s="14" customFormat="1">
      <c r="A138" s="14"/>
      <c r="B138" s="228"/>
      <c r="C138" s="229"/>
      <c r="D138" s="219" t="s">
        <v>123</v>
      </c>
      <c r="E138" s="230" t="s">
        <v>19</v>
      </c>
      <c r="F138" s="231" t="s">
        <v>151</v>
      </c>
      <c r="G138" s="229"/>
      <c r="H138" s="232">
        <v>12.5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8" t="s">
        <v>123</v>
      </c>
      <c r="AU138" s="238" t="s">
        <v>79</v>
      </c>
      <c r="AV138" s="14" t="s">
        <v>79</v>
      </c>
      <c r="AW138" s="14" t="s">
        <v>33</v>
      </c>
      <c r="AX138" s="14" t="s">
        <v>72</v>
      </c>
      <c r="AY138" s="238" t="s">
        <v>112</v>
      </c>
    </row>
    <row r="139" s="13" customFormat="1">
      <c r="A139" s="13"/>
      <c r="B139" s="217"/>
      <c r="C139" s="218"/>
      <c r="D139" s="219" t="s">
        <v>123</v>
      </c>
      <c r="E139" s="220" t="s">
        <v>19</v>
      </c>
      <c r="F139" s="221" t="s">
        <v>201</v>
      </c>
      <c r="G139" s="218"/>
      <c r="H139" s="220" t="s">
        <v>19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7" t="s">
        <v>123</v>
      </c>
      <c r="AU139" s="227" t="s">
        <v>79</v>
      </c>
      <c r="AV139" s="13" t="s">
        <v>77</v>
      </c>
      <c r="AW139" s="13" t="s">
        <v>33</v>
      </c>
      <c r="AX139" s="13" t="s">
        <v>72</v>
      </c>
      <c r="AY139" s="227" t="s">
        <v>112</v>
      </c>
    </row>
    <row r="140" s="14" customFormat="1">
      <c r="A140" s="14"/>
      <c r="B140" s="228"/>
      <c r="C140" s="229"/>
      <c r="D140" s="219" t="s">
        <v>123</v>
      </c>
      <c r="E140" s="230" t="s">
        <v>19</v>
      </c>
      <c r="F140" s="231" t="s">
        <v>202</v>
      </c>
      <c r="G140" s="229"/>
      <c r="H140" s="232">
        <v>0.98999999999999999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8" t="s">
        <v>123</v>
      </c>
      <c r="AU140" s="238" t="s">
        <v>79</v>
      </c>
      <c r="AV140" s="14" t="s">
        <v>79</v>
      </c>
      <c r="AW140" s="14" t="s">
        <v>33</v>
      </c>
      <c r="AX140" s="14" t="s">
        <v>72</v>
      </c>
      <c r="AY140" s="238" t="s">
        <v>112</v>
      </c>
    </row>
    <row r="141" s="13" customFormat="1">
      <c r="A141" s="13"/>
      <c r="B141" s="217"/>
      <c r="C141" s="218"/>
      <c r="D141" s="219" t="s">
        <v>123</v>
      </c>
      <c r="E141" s="220" t="s">
        <v>19</v>
      </c>
      <c r="F141" s="221" t="s">
        <v>171</v>
      </c>
      <c r="G141" s="218"/>
      <c r="H141" s="220" t="s">
        <v>19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7" t="s">
        <v>123</v>
      </c>
      <c r="AU141" s="227" t="s">
        <v>79</v>
      </c>
      <c r="AV141" s="13" t="s">
        <v>77</v>
      </c>
      <c r="AW141" s="13" t="s">
        <v>33</v>
      </c>
      <c r="AX141" s="13" t="s">
        <v>72</v>
      </c>
      <c r="AY141" s="227" t="s">
        <v>112</v>
      </c>
    </row>
    <row r="142" s="14" customFormat="1">
      <c r="A142" s="14"/>
      <c r="B142" s="228"/>
      <c r="C142" s="229"/>
      <c r="D142" s="219" t="s">
        <v>123</v>
      </c>
      <c r="E142" s="230" t="s">
        <v>19</v>
      </c>
      <c r="F142" s="231" t="s">
        <v>203</v>
      </c>
      <c r="G142" s="229"/>
      <c r="H142" s="232">
        <v>39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8" t="s">
        <v>123</v>
      </c>
      <c r="AU142" s="238" t="s">
        <v>79</v>
      </c>
      <c r="AV142" s="14" t="s">
        <v>79</v>
      </c>
      <c r="AW142" s="14" t="s">
        <v>33</v>
      </c>
      <c r="AX142" s="14" t="s">
        <v>72</v>
      </c>
      <c r="AY142" s="238" t="s">
        <v>112</v>
      </c>
    </row>
    <row r="143" s="15" customFormat="1">
      <c r="A143" s="15"/>
      <c r="B143" s="239"/>
      <c r="C143" s="240"/>
      <c r="D143" s="219" t="s">
        <v>123</v>
      </c>
      <c r="E143" s="241" t="s">
        <v>19</v>
      </c>
      <c r="F143" s="242" t="s">
        <v>195</v>
      </c>
      <c r="G143" s="240"/>
      <c r="H143" s="243">
        <v>52.490000000000002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49" t="s">
        <v>123</v>
      </c>
      <c r="AU143" s="249" t="s">
        <v>79</v>
      </c>
      <c r="AV143" s="15" t="s">
        <v>119</v>
      </c>
      <c r="AW143" s="15" t="s">
        <v>33</v>
      </c>
      <c r="AX143" s="15" t="s">
        <v>77</v>
      </c>
      <c r="AY143" s="249" t="s">
        <v>112</v>
      </c>
    </row>
    <row r="144" s="2" customFormat="1" ht="16.5" customHeight="1">
      <c r="A144" s="40"/>
      <c r="B144" s="41"/>
      <c r="C144" s="250" t="s">
        <v>204</v>
      </c>
      <c r="D144" s="250" t="s">
        <v>205</v>
      </c>
      <c r="E144" s="251" t="s">
        <v>206</v>
      </c>
      <c r="F144" s="252" t="s">
        <v>207</v>
      </c>
      <c r="G144" s="253" t="s">
        <v>208</v>
      </c>
      <c r="H144" s="254">
        <v>94.481999999999999</v>
      </c>
      <c r="I144" s="255"/>
      <c r="J144" s="256">
        <f>ROUND(I144*H144,2)</f>
        <v>0</v>
      </c>
      <c r="K144" s="252" t="s">
        <v>118</v>
      </c>
      <c r="L144" s="257"/>
      <c r="M144" s="258" t="s">
        <v>19</v>
      </c>
      <c r="N144" s="259" t="s">
        <v>43</v>
      </c>
      <c r="O144" s="86"/>
      <c r="P144" s="208">
        <f>O144*H144</f>
        <v>0</v>
      </c>
      <c r="Q144" s="208">
        <v>1</v>
      </c>
      <c r="R144" s="208">
        <f>Q144*H144</f>
        <v>94.481999999999999</v>
      </c>
      <c r="S144" s="208">
        <v>0</v>
      </c>
      <c r="T144" s="209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0" t="s">
        <v>166</v>
      </c>
      <c r="AT144" s="210" t="s">
        <v>205</v>
      </c>
      <c r="AU144" s="210" t="s">
        <v>79</v>
      </c>
      <c r="AY144" s="19" t="s">
        <v>112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9" t="s">
        <v>77</v>
      </c>
      <c r="BK144" s="211">
        <f>ROUND(I144*H144,2)</f>
        <v>0</v>
      </c>
      <c r="BL144" s="19" t="s">
        <v>119</v>
      </c>
      <c r="BM144" s="210" t="s">
        <v>209</v>
      </c>
    </row>
    <row r="145" s="13" customFormat="1">
      <c r="A145" s="13"/>
      <c r="B145" s="217"/>
      <c r="C145" s="218"/>
      <c r="D145" s="219" t="s">
        <v>123</v>
      </c>
      <c r="E145" s="220" t="s">
        <v>19</v>
      </c>
      <c r="F145" s="221" t="s">
        <v>210</v>
      </c>
      <c r="G145" s="218"/>
      <c r="H145" s="220" t="s">
        <v>19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7" t="s">
        <v>123</v>
      </c>
      <c r="AU145" s="227" t="s">
        <v>79</v>
      </c>
      <c r="AV145" s="13" t="s">
        <v>77</v>
      </c>
      <c r="AW145" s="13" t="s">
        <v>33</v>
      </c>
      <c r="AX145" s="13" t="s">
        <v>72</v>
      </c>
      <c r="AY145" s="227" t="s">
        <v>112</v>
      </c>
    </row>
    <row r="146" s="14" customFormat="1">
      <c r="A146" s="14"/>
      <c r="B146" s="228"/>
      <c r="C146" s="229"/>
      <c r="D146" s="219" t="s">
        <v>123</v>
      </c>
      <c r="E146" s="230" t="s">
        <v>19</v>
      </c>
      <c r="F146" s="231" t="s">
        <v>211</v>
      </c>
      <c r="G146" s="229"/>
      <c r="H146" s="232">
        <v>94.481999999999999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8" t="s">
        <v>123</v>
      </c>
      <c r="AU146" s="238" t="s">
        <v>79</v>
      </c>
      <c r="AV146" s="14" t="s">
        <v>79</v>
      </c>
      <c r="AW146" s="14" t="s">
        <v>33</v>
      </c>
      <c r="AX146" s="14" t="s">
        <v>77</v>
      </c>
      <c r="AY146" s="238" t="s">
        <v>112</v>
      </c>
    </row>
    <row r="147" s="2" customFormat="1" ht="66.75" customHeight="1">
      <c r="A147" s="40"/>
      <c r="B147" s="41"/>
      <c r="C147" s="199" t="s">
        <v>212</v>
      </c>
      <c r="D147" s="199" t="s">
        <v>114</v>
      </c>
      <c r="E147" s="200" t="s">
        <v>213</v>
      </c>
      <c r="F147" s="201" t="s">
        <v>214</v>
      </c>
      <c r="G147" s="202" t="s">
        <v>147</v>
      </c>
      <c r="H147" s="203">
        <v>15.6</v>
      </c>
      <c r="I147" s="204"/>
      <c r="J147" s="205">
        <f>ROUND(I147*H147,2)</f>
        <v>0</v>
      </c>
      <c r="K147" s="201" t="s">
        <v>118</v>
      </c>
      <c r="L147" s="46"/>
      <c r="M147" s="206" t="s">
        <v>19</v>
      </c>
      <c r="N147" s="207" t="s">
        <v>43</v>
      </c>
      <c r="O147" s="86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0" t="s">
        <v>119</v>
      </c>
      <c r="AT147" s="210" t="s">
        <v>114</v>
      </c>
      <c r="AU147" s="210" t="s">
        <v>79</v>
      </c>
      <c r="AY147" s="19" t="s">
        <v>112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9" t="s">
        <v>77</v>
      </c>
      <c r="BK147" s="211">
        <f>ROUND(I147*H147,2)</f>
        <v>0</v>
      </c>
      <c r="BL147" s="19" t="s">
        <v>119</v>
      </c>
      <c r="BM147" s="210" t="s">
        <v>215</v>
      </c>
    </row>
    <row r="148" s="2" customFormat="1">
      <c r="A148" s="40"/>
      <c r="B148" s="41"/>
      <c r="C148" s="42"/>
      <c r="D148" s="212" t="s">
        <v>121</v>
      </c>
      <c r="E148" s="42"/>
      <c r="F148" s="213" t="s">
        <v>216</v>
      </c>
      <c r="G148" s="42"/>
      <c r="H148" s="42"/>
      <c r="I148" s="214"/>
      <c r="J148" s="42"/>
      <c r="K148" s="42"/>
      <c r="L148" s="46"/>
      <c r="M148" s="215"/>
      <c r="N148" s="216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121</v>
      </c>
      <c r="AU148" s="19" t="s">
        <v>79</v>
      </c>
    </row>
    <row r="149" s="13" customFormat="1">
      <c r="A149" s="13"/>
      <c r="B149" s="217"/>
      <c r="C149" s="218"/>
      <c r="D149" s="219" t="s">
        <v>123</v>
      </c>
      <c r="E149" s="220" t="s">
        <v>19</v>
      </c>
      <c r="F149" s="221" t="s">
        <v>217</v>
      </c>
      <c r="G149" s="218"/>
      <c r="H149" s="220" t="s">
        <v>19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7" t="s">
        <v>123</v>
      </c>
      <c r="AU149" s="227" t="s">
        <v>79</v>
      </c>
      <c r="AV149" s="13" t="s">
        <v>77</v>
      </c>
      <c r="AW149" s="13" t="s">
        <v>33</v>
      </c>
      <c r="AX149" s="13" t="s">
        <v>72</v>
      </c>
      <c r="AY149" s="227" t="s">
        <v>112</v>
      </c>
    </row>
    <row r="150" s="14" customFormat="1">
      <c r="A150" s="14"/>
      <c r="B150" s="228"/>
      <c r="C150" s="229"/>
      <c r="D150" s="219" t="s">
        <v>123</v>
      </c>
      <c r="E150" s="230" t="s">
        <v>19</v>
      </c>
      <c r="F150" s="231" t="s">
        <v>218</v>
      </c>
      <c r="G150" s="229"/>
      <c r="H150" s="232">
        <v>15.6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8" t="s">
        <v>123</v>
      </c>
      <c r="AU150" s="238" t="s">
        <v>79</v>
      </c>
      <c r="AV150" s="14" t="s">
        <v>79</v>
      </c>
      <c r="AW150" s="14" t="s">
        <v>33</v>
      </c>
      <c r="AX150" s="14" t="s">
        <v>77</v>
      </c>
      <c r="AY150" s="238" t="s">
        <v>112</v>
      </c>
    </row>
    <row r="151" s="2" customFormat="1" ht="16.5" customHeight="1">
      <c r="A151" s="40"/>
      <c r="B151" s="41"/>
      <c r="C151" s="250" t="s">
        <v>219</v>
      </c>
      <c r="D151" s="250" t="s">
        <v>205</v>
      </c>
      <c r="E151" s="251" t="s">
        <v>220</v>
      </c>
      <c r="F151" s="252" t="s">
        <v>221</v>
      </c>
      <c r="G151" s="253" t="s">
        <v>208</v>
      </c>
      <c r="H151" s="254">
        <v>31.199999999999999</v>
      </c>
      <c r="I151" s="255"/>
      <c r="J151" s="256">
        <f>ROUND(I151*H151,2)</f>
        <v>0</v>
      </c>
      <c r="K151" s="252" t="s">
        <v>118</v>
      </c>
      <c r="L151" s="257"/>
      <c r="M151" s="258" t="s">
        <v>19</v>
      </c>
      <c r="N151" s="259" t="s">
        <v>43</v>
      </c>
      <c r="O151" s="86"/>
      <c r="P151" s="208">
        <f>O151*H151</f>
        <v>0</v>
      </c>
      <c r="Q151" s="208">
        <v>1</v>
      </c>
      <c r="R151" s="208">
        <f>Q151*H151</f>
        <v>31.199999999999999</v>
      </c>
      <c r="S151" s="208">
        <v>0</v>
      </c>
      <c r="T151" s="209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0" t="s">
        <v>166</v>
      </c>
      <c r="AT151" s="210" t="s">
        <v>205</v>
      </c>
      <c r="AU151" s="210" t="s">
        <v>79</v>
      </c>
      <c r="AY151" s="19" t="s">
        <v>112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9" t="s">
        <v>77</v>
      </c>
      <c r="BK151" s="211">
        <f>ROUND(I151*H151,2)</f>
        <v>0</v>
      </c>
      <c r="BL151" s="19" t="s">
        <v>119</v>
      </c>
      <c r="BM151" s="210" t="s">
        <v>222</v>
      </c>
    </row>
    <row r="152" s="13" customFormat="1">
      <c r="A152" s="13"/>
      <c r="B152" s="217"/>
      <c r="C152" s="218"/>
      <c r="D152" s="219" t="s">
        <v>123</v>
      </c>
      <c r="E152" s="220" t="s">
        <v>19</v>
      </c>
      <c r="F152" s="221" t="s">
        <v>223</v>
      </c>
      <c r="G152" s="218"/>
      <c r="H152" s="220" t="s">
        <v>19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7" t="s">
        <v>123</v>
      </c>
      <c r="AU152" s="227" t="s">
        <v>79</v>
      </c>
      <c r="AV152" s="13" t="s">
        <v>77</v>
      </c>
      <c r="AW152" s="13" t="s">
        <v>33</v>
      </c>
      <c r="AX152" s="13" t="s">
        <v>72</v>
      </c>
      <c r="AY152" s="227" t="s">
        <v>112</v>
      </c>
    </row>
    <row r="153" s="14" customFormat="1">
      <c r="A153" s="14"/>
      <c r="B153" s="228"/>
      <c r="C153" s="229"/>
      <c r="D153" s="219" t="s">
        <v>123</v>
      </c>
      <c r="E153" s="230" t="s">
        <v>19</v>
      </c>
      <c r="F153" s="231" t="s">
        <v>224</v>
      </c>
      <c r="G153" s="229"/>
      <c r="H153" s="232">
        <v>31.199999999999999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8" t="s">
        <v>123</v>
      </c>
      <c r="AU153" s="238" t="s">
        <v>79</v>
      </c>
      <c r="AV153" s="14" t="s">
        <v>79</v>
      </c>
      <c r="AW153" s="14" t="s">
        <v>33</v>
      </c>
      <c r="AX153" s="14" t="s">
        <v>77</v>
      </c>
      <c r="AY153" s="238" t="s">
        <v>112</v>
      </c>
    </row>
    <row r="154" s="12" customFormat="1" ht="22.8" customHeight="1">
      <c r="A154" s="12"/>
      <c r="B154" s="183"/>
      <c r="C154" s="184"/>
      <c r="D154" s="185" t="s">
        <v>71</v>
      </c>
      <c r="E154" s="197" t="s">
        <v>119</v>
      </c>
      <c r="F154" s="197" t="s">
        <v>225</v>
      </c>
      <c r="G154" s="184"/>
      <c r="H154" s="184"/>
      <c r="I154" s="187"/>
      <c r="J154" s="198">
        <f>BK154</f>
        <v>0</v>
      </c>
      <c r="K154" s="184"/>
      <c r="L154" s="189"/>
      <c r="M154" s="190"/>
      <c r="N154" s="191"/>
      <c r="O154" s="191"/>
      <c r="P154" s="192">
        <f>SUM(P155:P158)</f>
        <v>0</v>
      </c>
      <c r="Q154" s="191"/>
      <c r="R154" s="192">
        <f>SUM(R155:R158)</f>
        <v>7.3740030000000001</v>
      </c>
      <c r="S154" s="191"/>
      <c r="T154" s="193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4" t="s">
        <v>77</v>
      </c>
      <c r="AT154" s="195" t="s">
        <v>71</v>
      </c>
      <c r="AU154" s="195" t="s">
        <v>77</v>
      </c>
      <c r="AY154" s="194" t="s">
        <v>112</v>
      </c>
      <c r="BK154" s="196">
        <f>SUM(BK155:BK158)</f>
        <v>0</v>
      </c>
    </row>
    <row r="155" s="2" customFormat="1" ht="33" customHeight="1">
      <c r="A155" s="40"/>
      <c r="B155" s="41"/>
      <c r="C155" s="199" t="s">
        <v>226</v>
      </c>
      <c r="D155" s="199" t="s">
        <v>114</v>
      </c>
      <c r="E155" s="200" t="s">
        <v>227</v>
      </c>
      <c r="F155" s="201" t="s">
        <v>228</v>
      </c>
      <c r="G155" s="202" t="s">
        <v>147</v>
      </c>
      <c r="H155" s="203">
        <v>3.8999999999999999</v>
      </c>
      <c r="I155" s="204"/>
      <c r="J155" s="205">
        <f>ROUND(I155*H155,2)</f>
        <v>0</v>
      </c>
      <c r="K155" s="201" t="s">
        <v>118</v>
      </c>
      <c r="L155" s="46"/>
      <c r="M155" s="206" t="s">
        <v>19</v>
      </c>
      <c r="N155" s="207" t="s">
        <v>43</v>
      </c>
      <c r="O155" s="86"/>
      <c r="P155" s="208">
        <f>O155*H155</f>
        <v>0</v>
      </c>
      <c r="Q155" s="208">
        <v>1.8907700000000001</v>
      </c>
      <c r="R155" s="208">
        <f>Q155*H155</f>
        <v>7.3740030000000001</v>
      </c>
      <c r="S155" s="208">
        <v>0</v>
      </c>
      <c r="T155" s="20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0" t="s">
        <v>119</v>
      </c>
      <c r="AT155" s="210" t="s">
        <v>114</v>
      </c>
      <c r="AU155" s="210" t="s">
        <v>79</v>
      </c>
      <c r="AY155" s="19" t="s">
        <v>112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9" t="s">
        <v>77</v>
      </c>
      <c r="BK155" s="211">
        <f>ROUND(I155*H155,2)</f>
        <v>0</v>
      </c>
      <c r="BL155" s="19" t="s">
        <v>119</v>
      </c>
      <c r="BM155" s="210" t="s">
        <v>229</v>
      </c>
    </row>
    <row r="156" s="2" customFormat="1">
      <c r="A156" s="40"/>
      <c r="B156" s="41"/>
      <c r="C156" s="42"/>
      <c r="D156" s="212" t="s">
        <v>121</v>
      </c>
      <c r="E156" s="42"/>
      <c r="F156" s="213" t="s">
        <v>230</v>
      </c>
      <c r="G156" s="42"/>
      <c r="H156" s="42"/>
      <c r="I156" s="214"/>
      <c r="J156" s="42"/>
      <c r="K156" s="42"/>
      <c r="L156" s="46"/>
      <c r="M156" s="215"/>
      <c r="N156" s="216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121</v>
      </c>
      <c r="AU156" s="19" t="s">
        <v>79</v>
      </c>
    </row>
    <row r="157" s="13" customFormat="1">
      <c r="A157" s="13"/>
      <c r="B157" s="217"/>
      <c r="C157" s="218"/>
      <c r="D157" s="219" t="s">
        <v>123</v>
      </c>
      <c r="E157" s="220" t="s">
        <v>19</v>
      </c>
      <c r="F157" s="221" t="s">
        <v>231</v>
      </c>
      <c r="G157" s="218"/>
      <c r="H157" s="220" t="s">
        <v>19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7" t="s">
        <v>123</v>
      </c>
      <c r="AU157" s="227" t="s">
        <v>79</v>
      </c>
      <c r="AV157" s="13" t="s">
        <v>77</v>
      </c>
      <c r="AW157" s="13" t="s">
        <v>33</v>
      </c>
      <c r="AX157" s="13" t="s">
        <v>72</v>
      </c>
      <c r="AY157" s="227" t="s">
        <v>112</v>
      </c>
    </row>
    <row r="158" s="14" customFormat="1">
      <c r="A158" s="14"/>
      <c r="B158" s="228"/>
      <c r="C158" s="229"/>
      <c r="D158" s="219" t="s">
        <v>123</v>
      </c>
      <c r="E158" s="230" t="s">
        <v>19</v>
      </c>
      <c r="F158" s="231" t="s">
        <v>232</v>
      </c>
      <c r="G158" s="229"/>
      <c r="H158" s="232">
        <v>3.8999999999999999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8" t="s">
        <v>123</v>
      </c>
      <c r="AU158" s="238" t="s">
        <v>79</v>
      </c>
      <c r="AV158" s="14" t="s">
        <v>79</v>
      </c>
      <c r="AW158" s="14" t="s">
        <v>33</v>
      </c>
      <c r="AX158" s="14" t="s">
        <v>77</v>
      </c>
      <c r="AY158" s="238" t="s">
        <v>112</v>
      </c>
    </row>
    <row r="159" s="12" customFormat="1" ht="22.8" customHeight="1">
      <c r="A159" s="12"/>
      <c r="B159" s="183"/>
      <c r="C159" s="184"/>
      <c r="D159" s="185" t="s">
        <v>71</v>
      </c>
      <c r="E159" s="197" t="s">
        <v>144</v>
      </c>
      <c r="F159" s="197" t="s">
        <v>233</v>
      </c>
      <c r="G159" s="184"/>
      <c r="H159" s="184"/>
      <c r="I159" s="187"/>
      <c r="J159" s="198">
        <f>BK159</f>
        <v>0</v>
      </c>
      <c r="K159" s="184"/>
      <c r="L159" s="189"/>
      <c r="M159" s="190"/>
      <c r="N159" s="191"/>
      <c r="O159" s="191"/>
      <c r="P159" s="192">
        <f>SUM(P160:P178)</f>
        <v>0</v>
      </c>
      <c r="Q159" s="191"/>
      <c r="R159" s="192">
        <f>SUM(R160:R178)</f>
        <v>0</v>
      </c>
      <c r="S159" s="191"/>
      <c r="T159" s="193">
        <f>SUM(T160:T178)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4" t="s">
        <v>77</v>
      </c>
      <c r="AT159" s="195" t="s">
        <v>71</v>
      </c>
      <c r="AU159" s="195" t="s">
        <v>77</v>
      </c>
      <c r="AY159" s="194" t="s">
        <v>112</v>
      </c>
      <c r="BK159" s="196">
        <f>SUM(BK160:BK178)</f>
        <v>0</v>
      </c>
    </row>
    <row r="160" s="2" customFormat="1" ht="49.05" customHeight="1">
      <c r="A160" s="40"/>
      <c r="B160" s="41"/>
      <c r="C160" s="199" t="s">
        <v>234</v>
      </c>
      <c r="D160" s="199" t="s">
        <v>114</v>
      </c>
      <c r="E160" s="200" t="s">
        <v>235</v>
      </c>
      <c r="F160" s="201" t="s">
        <v>236</v>
      </c>
      <c r="G160" s="202" t="s">
        <v>117</v>
      </c>
      <c r="H160" s="203">
        <v>62</v>
      </c>
      <c r="I160" s="204"/>
      <c r="J160" s="205">
        <f>ROUND(I160*H160,2)</f>
        <v>0</v>
      </c>
      <c r="K160" s="201" t="s">
        <v>118</v>
      </c>
      <c r="L160" s="46"/>
      <c r="M160" s="206" t="s">
        <v>19</v>
      </c>
      <c r="N160" s="207" t="s">
        <v>43</v>
      </c>
      <c r="O160" s="86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0" t="s">
        <v>119</v>
      </c>
      <c r="AT160" s="210" t="s">
        <v>114</v>
      </c>
      <c r="AU160" s="210" t="s">
        <v>79</v>
      </c>
      <c r="AY160" s="19" t="s">
        <v>112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9" t="s">
        <v>77</v>
      </c>
      <c r="BK160" s="211">
        <f>ROUND(I160*H160,2)</f>
        <v>0</v>
      </c>
      <c r="BL160" s="19" t="s">
        <v>119</v>
      </c>
      <c r="BM160" s="210" t="s">
        <v>237</v>
      </c>
    </row>
    <row r="161" s="2" customFormat="1">
      <c r="A161" s="40"/>
      <c r="B161" s="41"/>
      <c r="C161" s="42"/>
      <c r="D161" s="212" t="s">
        <v>121</v>
      </c>
      <c r="E161" s="42"/>
      <c r="F161" s="213" t="s">
        <v>238</v>
      </c>
      <c r="G161" s="42"/>
      <c r="H161" s="42"/>
      <c r="I161" s="214"/>
      <c r="J161" s="42"/>
      <c r="K161" s="42"/>
      <c r="L161" s="46"/>
      <c r="M161" s="215"/>
      <c r="N161" s="216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121</v>
      </c>
      <c r="AU161" s="19" t="s">
        <v>79</v>
      </c>
    </row>
    <row r="162" s="13" customFormat="1">
      <c r="A162" s="13"/>
      <c r="B162" s="217"/>
      <c r="C162" s="218"/>
      <c r="D162" s="219" t="s">
        <v>123</v>
      </c>
      <c r="E162" s="220" t="s">
        <v>19</v>
      </c>
      <c r="F162" s="221" t="s">
        <v>239</v>
      </c>
      <c r="G162" s="218"/>
      <c r="H162" s="220" t="s">
        <v>19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7" t="s">
        <v>123</v>
      </c>
      <c r="AU162" s="227" t="s">
        <v>79</v>
      </c>
      <c r="AV162" s="13" t="s">
        <v>77</v>
      </c>
      <c r="AW162" s="13" t="s">
        <v>33</v>
      </c>
      <c r="AX162" s="13" t="s">
        <v>72</v>
      </c>
      <c r="AY162" s="227" t="s">
        <v>112</v>
      </c>
    </row>
    <row r="163" s="14" customFormat="1">
      <c r="A163" s="14"/>
      <c r="B163" s="228"/>
      <c r="C163" s="229"/>
      <c r="D163" s="219" t="s">
        <v>123</v>
      </c>
      <c r="E163" s="230" t="s">
        <v>19</v>
      </c>
      <c r="F163" s="231" t="s">
        <v>240</v>
      </c>
      <c r="G163" s="229"/>
      <c r="H163" s="232">
        <v>62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8" t="s">
        <v>123</v>
      </c>
      <c r="AU163" s="238" t="s">
        <v>79</v>
      </c>
      <c r="AV163" s="14" t="s">
        <v>79</v>
      </c>
      <c r="AW163" s="14" t="s">
        <v>33</v>
      </c>
      <c r="AX163" s="14" t="s">
        <v>77</v>
      </c>
      <c r="AY163" s="238" t="s">
        <v>112</v>
      </c>
    </row>
    <row r="164" s="2" customFormat="1" ht="37.8" customHeight="1">
      <c r="A164" s="40"/>
      <c r="B164" s="41"/>
      <c r="C164" s="199" t="s">
        <v>241</v>
      </c>
      <c r="D164" s="199" t="s">
        <v>114</v>
      </c>
      <c r="E164" s="200" t="s">
        <v>242</v>
      </c>
      <c r="F164" s="201" t="s">
        <v>243</v>
      </c>
      <c r="G164" s="202" t="s">
        <v>117</v>
      </c>
      <c r="H164" s="203">
        <v>31</v>
      </c>
      <c r="I164" s="204"/>
      <c r="J164" s="205">
        <f>ROUND(I164*H164,2)</f>
        <v>0</v>
      </c>
      <c r="K164" s="201" t="s">
        <v>118</v>
      </c>
      <c r="L164" s="46"/>
      <c r="M164" s="206" t="s">
        <v>19</v>
      </c>
      <c r="N164" s="207" t="s">
        <v>43</v>
      </c>
      <c r="O164" s="86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0" t="s">
        <v>119</v>
      </c>
      <c r="AT164" s="210" t="s">
        <v>114</v>
      </c>
      <c r="AU164" s="210" t="s">
        <v>79</v>
      </c>
      <c r="AY164" s="19" t="s">
        <v>112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9" t="s">
        <v>77</v>
      </c>
      <c r="BK164" s="211">
        <f>ROUND(I164*H164,2)</f>
        <v>0</v>
      </c>
      <c r="BL164" s="19" t="s">
        <v>119</v>
      </c>
      <c r="BM164" s="210" t="s">
        <v>244</v>
      </c>
    </row>
    <row r="165" s="2" customFormat="1">
      <c r="A165" s="40"/>
      <c r="B165" s="41"/>
      <c r="C165" s="42"/>
      <c r="D165" s="212" t="s">
        <v>121</v>
      </c>
      <c r="E165" s="42"/>
      <c r="F165" s="213" t="s">
        <v>245</v>
      </c>
      <c r="G165" s="42"/>
      <c r="H165" s="42"/>
      <c r="I165" s="214"/>
      <c r="J165" s="42"/>
      <c r="K165" s="42"/>
      <c r="L165" s="46"/>
      <c r="M165" s="215"/>
      <c r="N165" s="216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121</v>
      </c>
      <c r="AU165" s="19" t="s">
        <v>79</v>
      </c>
    </row>
    <row r="166" s="13" customFormat="1">
      <c r="A166" s="13"/>
      <c r="B166" s="217"/>
      <c r="C166" s="218"/>
      <c r="D166" s="219" t="s">
        <v>123</v>
      </c>
      <c r="E166" s="220" t="s">
        <v>19</v>
      </c>
      <c r="F166" s="221" t="s">
        <v>124</v>
      </c>
      <c r="G166" s="218"/>
      <c r="H166" s="220" t="s">
        <v>19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7" t="s">
        <v>123</v>
      </c>
      <c r="AU166" s="227" t="s">
        <v>79</v>
      </c>
      <c r="AV166" s="13" t="s">
        <v>77</v>
      </c>
      <c r="AW166" s="13" t="s">
        <v>33</v>
      </c>
      <c r="AX166" s="13" t="s">
        <v>72</v>
      </c>
      <c r="AY166" s="227" t="s">
        <v>112</v>
      </c>
    </row>
    <row r="167" s="14" customFormat="1">
      <c r="A167" s="14"/>
      <c r="B167" s="228"/>
      <c r="C167" s="229"/>
      <c r="D167" s="219" t="s">
        <v>123</v>
      </c>
      <c r="E167" s="230" t="s">
        <v>19</v>
      </c>
      <c r="F167" s="231" t="s">
        <v>125</v>
      </c>
      <c r="G167" s="229"/>
      <c r="H167" s="232">
        <v>31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8" t="s">
        <v>123</v>
      </c>
      <c r="AU167" s="238" t="s">
        <v>79</v>
      </c>
      <c r="AV167" s="14" t="s">
        <v>79</v>
      </c>
      <c r="AW167" s="14" t="s">
        <v>33</v>
      </c>
      <c r="AX167" s="14" t="s">
        <v>77</v>
      </c>
      <c r="AY167" s="238" t="s">
        <v>112</v>
      </c>
    </row>
    <row r="168" s="2" customFormat="1" ht="24.15" customHeight="1">
      <c r="A168" s="40"/>
      <c r="B168" s="41"/>
      <c r="C168" s="199" t="s">
        <v>246</v>
      </c>
      <c r="D168" s="199" t="s">
        <v>114</v>
      </c>
      <c r="E168" s="200" t="s">
        <v>247</v>
      </c>
      <c r="F168" s="201" t="s">
        <v>248</v>
      </c>
      <c r="G168" s="202" t="s">
        <v>117</v>
      </c>
      <c r="H168" s="203">
        <v>93</v>
      </c>
      <c r="I168" s="204"/>
      <c r="J168" s="205">
        <f>ROUND(I168*H168,2)</f>
        <v>0</v>
      </c>
      <c r="K168" s="201" t="s">
        <v>118</v>
      </c>
      <c r="L168" s="46"/>
      <c r="M168" s="206" t="s">
        <v>19</v>
      </c>
      <c r="N168" s="207" t="s">
        <v>43</v>
      </c>
      <c r="O168" s="86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0" t="s">
        <v>119</v>
      </c>
      <c r="AT168" s="210" t="s">
        <v>114</v>
      </c>
      <c r="AU168" s="210" t="s">
        <v>79</v>
      </c>
      <c r="AY168" s="19" t="s">
        <v>112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9" t="s">
        <v>77</v>
      </c>
      <c r="BK168" s="211">
        <f>ROUND(I168*H168,2)</f>
        <v>0</v>
      </c>
      <c r="BL168" s="19" t="s">
        <v>119</v>
      </c>
      <c r="BM168" s="210" t="s">
        <v>249</v>
      </c>
    </row>
    <row r="169" s="2" customFormat="1">
      <c r="A169" s="40"/>
      <c r="B169" s="41"/>
      <c r="C169" s="42"/>
      <c r="D169" s="212" t="s">
        <v>121</v>
      </c>
      <c r="E169" s="42"/>
      <c r="F169" s="213" t="s">
        <v>250</v>
      </c>
      <c r="G169" s="42"/>
      <c r="H169" s="42"/>
      <c r="I169" s="214"/>
      <c r="J169" s="42"/>
      <c r="K169" s="42"/>
      <c r="L169" s="46"/>
      <c r="M169" s="215"/>
      <c r="N169" s="216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121</v>
      </c>
      <c r="AU169" s="19" t="s">
        <v>79</v>
      </c>
    </row>
    <row r="170" s="13" customFormat="1">
      <c r="A170" s="13"/>
      <c r="B170" s="217"/>
      <c r="C170" s="218"/>
      <c r="D170" s="219" t="s">
        <v>123</v>
      </c>
      <c r="E170" s="220" t="s">
        <v>19</v>
      </c>
      <c r="F170" s="221" t="s">
        <v>251</v>
      </c>
      <c r="G170" s="218"/>
      <c r="H170" s="220" t="s">
        <v>19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7" t="s">
        <v>123</v>
      </c>
      <c r="AU170" s="227" t="s">
        <v>79</v>
      </c>
      <c r="AV170" s="13" t="s">
        <v>77</v>
      </c>
      <c r="AW170" s="13" t="s">
        <v>33</v>
      </c>
      <c r="AX170" s="13" t="s">
        <v>72</v>
      </c>
      <c r="AY170" s="227" t="s">
        <v>112</v>
      </c>
    </row>
    <row r="171" s="14" customFormat="1">
      <c r="A171" s="14"/>
      <c r="B171" s="228"/>
      <c r="C171" s="229"/>
      <c r="D171" s="219" t="s">
        <v>123</v>
      </c>
      <c r="E171" s="230" t="s">
        <v>19</v>
      </c>
      <c r="F171" s="231" t="s">
        <v>125</v>
      </c>
      <c r="G171" s="229"/>
      <c r="H171" s="232">
        <v>31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8" t="s">
        <v>123</v>
      </c>
      <c r="AU171" s="238" t="s">
        <v>79</v>
      </c>
      <c r="AV171" s="14" t="s">
        <v>79</v>
      </c>
      <c r="AW171" s="14" t="s">
        <v>33</v>
      </c>
      <c r="AX171" s="14" t="s">
        <v>72</v>
      </c>
      <c r="AY171" s="238" t="s">
        <v>112</v>
      </c>
    </row>
    <row r="172" s="13" customFormat="1">
      <c r="A172" s="13"/>
      <c r="B172" s="217"/>
      <c r="C172" s="218"/>
      <c r="D172" s="219" t="s">
        <v>123</v>
      </c>
      <c r="E172" s="220" t="s">
        <v>19</v>
      </c>
      <c r="F172" s="221" t="s">
        <v>239</v>
      </c>
      <c r="G172" s="218"/>
      <c r="H172" s="220" t="s">
        <v>19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7" t="s">
        <v>123</v>
      </c>
      <c r="AU172" s="227" t="s">
        <v>79</v>
      </c>
      <c r="AV172" s="13" t="s">
        <v>77</v>
      </c>
      <c r="AW172" s="13" t="s">
        <v>33</v>
      </c>
      <c r="AX172" s="13" t="s">
        <v>72</v>
      </c>
      <c r="AY172" s="227" t="s">
        <v>112</v>
      </c>
    </row>
    <row r="173" s="14" customFormat="1">
      <c r="A173" s="14"/>
      <c r="B173" s="228"/>
      <c r="C173" s="229"/>
      <c r="D173" s="219" t="s">
        <v>123</v>
      </c>
      <c r="E173" s="230" t="s">
        <v>19</v>
      </c>
      <c r="F173" s="231" t="s">
        <v>240</v>
      </c>
      <c r="G173" s="229"/>
      <c r="H173" s="232">
        <v>62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8" t="s">
        <v>123</v>
      </c>
      <c r="AU173" s="238" t="s">
        <v>79</v>
      </c>
      <c r="AV173" s="14" t="s">
        <v>79</v>
      </c>
      <c r="AW173" s="14" t="s">
        <v>33</v>
      </c>
      <c r="AX173" s="14" t="s">
        <v>72</v>
      </c>
      <c r="AY173" s="238" t="s">
        <v>112</v>
      </c>
    </row>
    <row r="174" s="15" customFormat="1">
      <c r="A174" s="15"/>
      <c r="B174" s="239"/>
      <c r="C174" s="240"/>
      <c r="D174" s="219" t="s">
        <v>123</v>
      </c>
      <c r="E174" s="241" t="s">
        <v>19</v>
      </c>
      <c r="F174" s="242" t="s">
        <v>195</v>
      </c>
      <c r="G174" s="240"/>
      <c r="H174" s="243">
        <v>93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49" t="s">
        <v>123</v>
      </c>
      <c r="AU174" s="249" t="s">
        <v>79</v>
      </c>
      <c r="AV174" s="15" t="s">
        <v>119</v>
      </c>
      <c r="AW174" s="15" t="s">
        <v>33</v>
      </c>
      <c r="AX174" s="15" t="s">
        <v>77</v>
      </c>
      <c r="AY174" s="249" t="s">
        <v>112</v>
      </c>
    </row>
    <row r="175" s="2" customFormat="1" ht="49.05" customHeight="1">
      <c r="A175" s="40"/>
      <c r="B175" s="41"/>
      <c r="C175" s="199" t="s">
        <v>252</v>
      </c>
      <c r="D175" s="199" t="s">
        <v>114</v>
      </c>
      <c r="E175" s="200" t="s">
        <v>253</v>
      </c>
      <c r="F175" s="201" t="s">
        <v>254</v>
      </c>
      <c r="G175" s="202" t="s">
        <v>117</v>
      </c>
      <c r="H175" s="203">
        <v>31</v>
      </c>
      <c r="I175" s="204"/>
      <c r="J175" s="205">
        <f>ROUND(I175*H175,2)</f>
        <v>0</v>
      </c>
      <c r="K175" s="201" t="s">
        <v>118</v>
      </c>
      <c r="L175" s="46"/>
      <c r="M175" s="206" t="s">
        <v>19</v>
      </c>
      <c r="N175" s="207" t="s">
        <v>43</v>
      </c>
      <c r="O175" s="86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0" t="s">
        <v>119</v>
      </c>
      <c r="AT175" s="210" t="s">
        <v>114</v>
      </c>
      <c r="AU175" s="210" t="s">
        <v>79</v>
      </c>
      <c r="AY175" s="19" t="s">
        <v>112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9" t="s">
        <v>77</v>
      </c>
      <c r="BK175" s="211">
        <f>ROUND(I175*H175,2)</f>
        <v>0</v>
      </c>
      <c r="BL175" s="19" t="s">
        <v>119</v>
      </c>
      <c r="BM175" s="210" t="s">
        <v>255</v>
      </c>
    </row>
    <row r="176" s="2" customFormat="1">
      <c r="A176" s="40"/>
      <c r="B176" s="41"/>
      <c r="C176" s="42"/>
      <c r="D176" s="212" t="s">
        <v>121</v>
      </c>
      <c r="E176" s="42"/>
      <c r="F176" s="213" t="s">
        <v>256</v>
      </c>
      <c r="G176" s="42"/>
      <c r="H176" s="42"/>
      <c r="I176" s="214"/>
      <c r="J176" s="42"/>
      <c r="K176" s="42"/>
      <c r="L176" s="46"/>
      <c r="M176" s="215"/>
      <c r="N176" s="21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121</v>
      </c>
      <c r="AU176" s="19" t="s">
        <v>79</v>
      </c>
    </row>
    <row r="177" s="13" customFormat="1">
      <c r="A177" s="13"/>
      <c r="B177" s="217"/>
      <c r="C177" s="218"/>
      <c r="D177" s="219" t="s">
        <v>123</v>
      </c>
      <c r="E177" s="220" t="s">
        <v>19</v>
      </c>
      <c r="F177" s="221" t="s">
        <v>251</v>
      </c>
      <c r="G177" s="218"/>
      <c r="H177" s="220" t="s">
        <v>19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7" t="s">
        <v>123</v>
      </c>
      <c r="AU177" s="227" t="s">
        <v>79</v>
      </c>
      <c r="AV177" s="13" t="s">
        <v>77</v>
      </c>
      <c r="AW177" s="13" t="s">
        <v>33</v>
      </c>
      <c r="AX177" s="13" t="s">
        <v>72</v>
      </c>
      <c r="AY177" s="227" t="s">
        <v>112</v>
      </c>
    </row>
    <row r="178" s="14" customFormat="1">
      <c r="A178" s="14"/>
      <c r="B178" s="228"/>
      <c r="C178" s="229"/>
      <c r="D178" s="219" t="s">
        <v>123</v>
      </c>
      <c r="E178" s="230" t="s">
        <v>19</v>
      </c>
      <c r="F178" s="231" t="s">
        <v>125</v>
      </c>
      <c r="G178" s="229"/>
      <c r="H178" s="232">
        <v>31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8" t="s">
        <v>123</v>
      </c>
      <c r="AU178" s="238" t="s">
        <v>79</v>
      </c>
      <c r="AV178" s="14" t="s">
        <v>79</v>
      </c>
      <c r="AW178" s="14" t="s">
        <v>33</v>
      </c>
      <c r="AX178" s="14" t="s">
        <v>77</v>
      </c>
      <c r="AY178" s="238" t="s">
        <v>112</v>
      </c>
    </row>
    <row r="179" s="12" customFormat="1" ht="22.8" customHeight="1">
      <c r="A179" s="12"/>
      <c r="B179" s="183"/>
      <c r="C179" s="184"/>
      <c r="D179" s="185" t="s">
        <v>71</v>
      </c>
      <c r="E179" s="197" t="s">
        <v>166</v>
      </c>
      <c r="F179" s="197" t="s">
        <v>257</v>
      </c>
      <c r="G179" s="184"/>
      <c r="H179" s="184"/>
      <c r="I179" s="187"/>
      <c r="J179" s="198">
        <f>BK179</f>
        <v>0</v>
      </c>
      <c r="K179" s="184"/>
      <c r="L179" s="189"/>
      <c r="M179" s="190"/>
      <c r="N179" s="191"/>
      <c r="O179" s="191"/>
      <c r="P179" s="192">
        <f>SUM(P180:P227)</f>
        <v>0</v>
      </c>
      <c r="Q179" s="191"/>
      <c r="R179" s="192">
        <f>SUM(R180:R227)</f>
        <v>4.1058548850000003</v>
      </c>
      <c r="S179" s="191"/>
      <c r="T179" s="193">
        <f>SUM(T180:T227)</f>
        <v>0.0058700000000000002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4" t="s">
        <v>77</v>
      </c>
      <c r="AT179" s="195" t="s">
        <v>71</v>
      </c>
      <c r="AU179" s="195" t="s">
        <v>77</v>
      </c>
      <c r="AY179" s="194" t="s">
        <v>112</v>
      </c>
      <c r="BK179" s="196">
        <f>SUM(BK180:BK227)</f>
        <v>0</v>
      </c>
    </row>
    <row r="180" s="2" customFormat="1" ht="37.8" customHeight="1">
      <c r="A180" s="40"/>
      <c r="B180" s="41"/>
      <c r="C180" s="199" t="s">
        <v>7</v>
      </c>
      <c r="D180" s="199" t="s">
        <v>114</v>
      </c>
      <c r="E180" s="200" t="s">
        <v>258</v>
      </c>
      <c r="F180" s="201" t="s">
        <v>259</v>
      </c>
      <c r="G180" s="202" t="s">
        <v>139</v>
      </c>
      <c r="H180" s="203">
        <v>78.5</v>
      </c>
      <c r="I180" s="204"/>
      <c r="J180" s="205">
        <f>ROUND(I180*H180,2)</f>
        <v>0</v>
      </c>
      <c r="K180" s="201" t="s">
        <v>118</v>
      </c>
      <c r="L180" s="46"/>
      <c r="M180" s="206" t="s">
        <v>19</v>
      </c>
      <c r="N180" s="207" t="s">
        <v>43</v>
      </c>
      <c r="O180" s="86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0" t="s">
        <v>119</v>
      </c>
      <c r="AT180" s="210" t="s">
        <v>114</v>
      </c>
      <c r="AU180" s="210" t="s">
        <v>79</v>
      </c>
      <c r="AY180" s="19" t="s">
        <v>112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9" t="s">
        <v>77</v>
      </c>
      <c r="BK180" s="211">
        <f>ROUND(I180*H180,2)</f>
        <v>0</v>
      </c>
      <c r="BL180" s="19" t="s">
        <v>119</v>
      </c>
      <c r="BM180" s="210" t="s">
        <v>260</v>
      </c>
    </row>
    <row r="181" s="2" customFormat="1">
      <c r="A181" s="40"/>
      <c r="B181" s="41"/>
      <c r="C181" s="42"/>
      <c r="D181" s="212" t="s">
        <v>121</v>
      </c>
      <c r="E181" s="42"/>
      <c r="F181" s="213" t="s">
        <v>261</v>
      </c>
      <c r="G181" s="42"/>
      <c r="H181" s="42"/>
      <c r="I181" s="214"/>
      <c r="J181" s="42"/>
      <c r="K181" s="42"/>
      <c r="L181" s="46"/>
      <c r="M181" s="215"/>
      <c r="N181" s="216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121</v>
      </c>
      <c r="AU181" s="19" t="s">
        <v>79</v>
      </c>
    </row>
    <row r="182" s="13" customFormat="1">
      <c r="A182" s="13"/>
      <c r="B182" s="217"/>
      <c r="C182" s="218"/>
      <c r="D182" s="219" t="s">
        <v>123</v>
      </c>
      <c r="E182" s="220" t="s">
        <v>19</v>
      </c>
      <c r="F182" s="221" t="s">
        <v>262</v>
      </c>
      <c r="G182" s="218"/>
      <c r="H182" s="220" t="s">
        <v>19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7" t="s">
        <v>123</v>
      </c>
      <c r="AU182" s="227" t="s">
        <v>79</v>
      </c>
      <c r="AV182" s="13" t="s">
        <v>77</v>
      </c>
      <c r="AW182" s="13" t="s">
        <v>33</v>
      </c>
      <c r="AX182" s="13" t="s">
        <v>72</v>
      </c>
      <c r="AY182" s="227" t="s">
        <v>112</v>
      </c>
    </row>
    <row r="183" s="14" customFormat="1">
      <c r="A183" s="14"/>
      <c r="B183" s="228"/>
      <c r="C183" s="229"/>
      <c r="D183" s="219" t="s">
        <v>123</v>
      </c>
      <c r="E183" s="230" t="s">
        <v>19</v>
      </c>
      <c r="F183" s="231" t="s">
        <v>263</v>
      </c>
      <c r="G183" s="229"/>
      <c r="H183" s="232">
        <v>78.5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8" t="s">
        <v>123</v>
      </c>
      <c r="AU183" s="238" t="s">
        <v>79</v>
      </c>
      <c r="AV183" s="14" t="s">
        <v>79</v>
      </c>
      <c r="AW183" s="14" t="s">
        <v>33</v>
      </c>
      <c r="AX183" s="14" t="s">
        <v>77</v>
      </c>
      <c r="AY183" s="238" t="s">
        <v>112</v>
      </c>
    </row>
    <row r="184" s="2" customFormat="1" ht="24.15" customHeight="1">
      <c r="A184" s="40"/>
      <c r="B184" s="41"/>
      <c r="C184" s="250" t="s">
        <v>264</v>
      </c>
      <c r="D184" s="250" t="s">
        <v>205</v>
      </c>
      <c r="E184" s="251" t="s">
        <v>265</v>
      </c>
      <c r="F184" s="252" t="s">
        <v>266</v>
      </c>
      <c r="G184" s="253" t="s">
        <v>139</v>
      </c>
      <c r="H184" s="254">
        <v>79.677999999999997</v>
      </c>
      <c r="I184" s="255"/>
      <c r="J184" s="256">
        <f>ROUND(I184*H184,2)</f>
        <v>0</v>
      </c>
      <c r="K184" s="252" t="s">
        <v>118</v>
      </c>
      <c r="L184" s="257"/>
      <c r="M184" s="258" t="s">
        <v>19</v>
      </c>
      <c r="N184" s="259" t="s">
        <v>43</v>
      </c>
      <c r="O184" s="86"/>
      <c r="P184" s="208">
        <f>O184*H184</f>
        <v>0</v>
      </c>
      <c r="Q184" s="208">
        <v>0.00027</v>
      </c>
      <c r="R184" s="208">
        <f>Q184*H184</f>
        <v>0.021513060000000001</v>
      </c>
      <c r="S184" s="208">
        <v>0</v>
      </c>
      <c r="T184" s="20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0" t="s">
        <v>166</v>
      </c>
      <c r="AT184" s="210" t="s">
        <v>205</v>
      </c>
      <c r="AU184" s="210" t="s">
        <v>79</v>
      </c>
      <c r="AY184" s="19" t="s">
        <v>112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9" t="s">
        <v>77</v>
      </c>
      <c r="BK184" s="211">
        <f>ROUND(I184*H184,2)</f>
        <v>0</v>
      </c>
      <c r="BL184" s="19" t="s">
        <v>119</v>
      </c>
      <c r="BM184" s="210" t="s">
        <v>267</v>
      </c>
    </row>
    <row r="185" s="14" customFormat="1">
      <c r="A185" s="14"/>
      <c r="B185" s="228"/>
      <c r="C185" s="229"/>
      <c r="D185" s="219" t="s">
        <v>123</v>
      </c>
      <c r="E185" s="229"/>
      <c r="F185" s="231" t="s">
        <v>268</v>
      </c>
      <c r="G185" s="229"/>
      <c r="H185" s="232">
        <v>79.677999999999997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8" t="s">
        <v>123</v>
      </c>
      <c r="AU185" s="238" t="s">
        <v>79</v>
      </c>
      <c r="AV185" s="14" t="s">
        <v>79</v>
      </c>
      <c r="AW185" s="14" t="s">
        <v>4</v>
      </c>
      <c r="AX185" s="14" t="s">
        <v>77</v>
      </c>
      <c r="AY185" s="238" t="s">
        <v>112</v>
      </c>
    </row>
    <row r="186" s="2" customFormat="1" ht="16.5" customHeight="1">
      <c r="A186" s="40"/>
      <c r="B186" s="41"/>
      <c r="C186" s="199" t="s">
        <v>269</v>
      </c>
      <c r="D186" s="199" t="s">
        <v>114</v>
      </c>
      <c r="E186" s="200" t="s">
        <v>270</v>
      </c>
      <c r="F186" s="201" t="s">
        <v>271</v>
      </c>
      <c r="G186" s="202" t="s">
        <v>272</v>
      </c>
      <c r="H186" s="203">
        <v>1</v>
      </c>
      <c r="I186" s="204"/>
      <c r="J186" s="205">
        <f>ROUND(I186*H186,2)</f>
        <v>0</v>
      </c>
      <c r="K186" s="201" t="s">
        <v>19</v>
      </c>
      <c r="L186" s="46"/>
      <c r="M186" s="206" t="s">
        <v>19</v>
      </c>
      <c r="N186" s="207" t="s">
        <v>43</v>
      </c>
      <c r="O186" s="86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0" t="s">
        <v>119</v>
      </c>
      <c r="AT186" s="210" t="s">
        <v>114</v>
      </c>
      <c r="AU186" s="210" t="s">
        <v>79</v>
      </c>
      <c r="AY186" s="19" t="s">
        <v>112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9" t="s">
        <v>77</v>
      </c>
      <c r="BK186" s="211">
        <f>ROUND(I186*H186,2)</f>
        <v>0</v>
      </c>
      <c r="BL186" s="19" t="s">
        <v>119</v>
      </c>
      <c r="BM186" s="210" t="s">
        <v>273</v>
      </c>
    </row>
    <row r="187" s="2" customFormat="1" ht="44.25" customHeight="1">
      <c r="A187" s="40"/>
      <c r="B187" s="41"/>
      <c r="C187" s="199" t="s">
        <v>274</v>
      </c>
      <c r="D187" s="199" t="s">
        <v>114</v>
      </c>
      <c r="E187" s="200" t="s">
        <v>275</v>
      </c>
      <c r="F187" s="201" t="s">
        <v>276</v>
      </c>
      <c r="G187" s="202" t="s">
        <v>139</v>
      </c>
      <c r="H187" s="203">
        <v>4</v>
      </c>
      <c r="I187" s="204"/>
      <c r="J187" s="205">
        <f>ROUND(I187*H187,2)</f>
        <v>0</v>
      </c>
      <c r="K187" s="201" t="s">
        <v>118</v>
      </c>
      <c r="L187" s="46"/>
      <c r="M187" s="206" t="s">
        <v>19</v>
      </c>
      <c r="N187" s="207" t="s">
        <v>43</v>
      </c>
      <c r="O187" s="86"/>
      <c r="P187" s="208">
        <f>O187*H187</f>
        <v>0</v>
      </c>
      <c r="Q187" s="208">
        <v>0</v>
      </c>
      <c r="R187" s="208">
        <f>Q187*H187</f>
        <v>0</v>
      </c>
      <c r="S187" s="208">
        <v>0.00106</v>
      </c>
      <c r="T187" s="209">
        <f>S187*H187</f>
        <v>0.0042399999999999998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0" t="s">
        <v>119</v>
      </c>
      <c r="AT187" s="210" t="s">
        <v>114</v>
      </c>
      <c r="AU187" s="210" t="s">
        <v>79</v>
      </c>
      <c r="AY187" s="19" t="s">
        <v>112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9" t="s">
        <v>77</v>
      </c>
      <c r="BK187" s="211">
        <f>ROUND(I187*H187,2)</f>
        <v>0</v>
      </c>
      <c r="BL187" s="19" t="s">
        <v>119</v>
      </c>
      <c r="BM187" s="210" t="s">
        <v>277</v>
      </c>
    </row>
    <row r="188" s="2" customFormat="1">
      <c r="A188" s="40"/>
      <c r="B188" s="41"/>
      <c r="C188" s="42"/>
      <c r="D188" s="212" t="s">
        <v>121</v>
      </c>
      <c r="E188" s="42"/>
      <c r="F188" s="213" t="s">
        <v>278</v>
      </c>
      <c r="G188" s="42"/>
      <c r="H188" s="42"/>
      <c r="I188" s="214"/>
      <c r="J188" s="42"/>
      <c r="K188" s="42"/>
      <c r="L188" s="46"/>
      <c r="M188" s="215"/>
      <c r="N188" s="216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121</v>
      </c>
      <c r="AU188" s="19" t="s">
        <v>79</v>
      </c>
    </row>
    <row r="189" s="2" customFormat="1" ht="24.15" customHeight="1">
      <c r="A189" s="40"/>
      <c r="B189" s="41"/>
      <c r="C189" s="250" t="s">
        <v>279</v>
      </c>
      <c r="D189" s="250" t="s">
        <v>205</v>
      </c>
      <c r="E189" s="251" t="s">
        <v>280</v>
      </c>
      <c r="F189" s="252" t="s">
        <v>281</v>
      </c>
      <c r="G189" s="253" t="s">
        <v>139</v>
      </c>
      <c r="H189" s="254">
        <v>4.0599999999999996</v>
      </c>
      <c r="I189" s="255"/>
      <c r="J189" s="256">
        <f>ROUND(I189*H189,2)</f>
        <v>0</v>
      </c>
      <c r="K189" s="252" t="s">
        <v>118</v>
      </c>
      <c r="L189" s="257"/>
      <c r="M189" s="258" t="s">
        <v>19</v>
      </c>
      <c r="N189" s="259" t="s">
        <v>43</v>
      </c>
      <c r="O189" s="86"/>
      <c r="P189" s="208">
        <f>O189*H189</f>
        <v>0</v>
      </c>
      <c r="Q189" s="208">
        <v>0.0010499999999999999</v>
      </c>
      <c r="R189" s="208">
        <f>Q189*H189</f>
        <v>0.0042629999999999994</v>
      </c>
      <c r="S189" s="208">
        <v>0</v>
      </c>
      <c r="T189" s="209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0" t="s">
        <v>166</v>
      </c>
      <c r="AT189" s="210" t="s">
        <v>205</v>
      </c>
      <c r="AU189" s="210" t="s">
        <v>79</v>
      </c>
      <c r="AY189" s="19" t="s">
        <v>112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9" t="s">
        <v>77</v>
      </c>
      <c r="BK189" s="211">
        <f>ROUND(I189*H189,2)</f>
        <v>0</v>
      </c>
      <c r="BL189" s="19" t="s">
        <v>119</v>
      </c>
      <c r="BM189" s="210" t="s">
        <v>282</v>
      </c>
    </row>
    <row r="190" s="14" customFormat="1">
      <c r="A190" s="14"/>
      <c r="B190" s="228"/>
      <c r="C190" s="229"/>
      <c r="D190" s="219" t="s">
        <v>123</v>
      </c>
      <c r="E190" s="229"/>
      <c r="F190" s="231" t="s">
        <v>283</v>
      </c>
      <c r="G190" s="229"/>
      <c r="H190" s="232">
        <v>4.0599999999999996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8" t="s">
        <v>123</v>
      </c>
      <c r="AU190" s="238" t="s">
        <v>79</v>
      </c>
      <c r="AV190" s="14" t="s">
        <v>79</v>
      </c>
      <c r="AW190" s="14" t="s">
        <v>4</v>
      </c>
      <c r="AX190" s="14" t="s">
        <v>77</v>
      </c>
      <c r="AY190" s="238" t="s">
        <v>112</v>
      </c>
    </row>
    <row r="191" s="2" customFormat="1" ht="24.15" customHeight="1">
      <c r="A191" s="40"/>
      <c r="B191" s="41"/>
      <c r="C191" s="199" t="s">
        <v>284</v>
      </c>
      <c r="D191" s="199" t="s">
        <v>114</v>
      </c>
      <c r="E191" s="200" t="s">
        <v>285</v>
      </c>
      <c r="F191" s="201" t="s">
        <v>286</v>
      </c>
      <c r="G191" s="202" t="s">
        <v>287</v>
      </c>
      <c r="H191" s="203">
        <v>1</v>
      </c>
      <c r="I191" s="204"/>
      <c r="J191" s="205">
        <f>ROUND(I191*H191,2)</f>
        <v>0</v>
      </c>
      <c r="K191" s="201" t="s">
        <v>118</v>
      </c>
      <c r="L191" s="46"/>
      <c r="M191" s="206" t="s">
        <v>19</v>
      </c>
      <c r="N191" s="207" t="s">
        <v>43</v>
      </c>
      <c r="O191" s="86"/>
      <c r="P191" s="208">
        <f>O191*H191</f>
        <v>0</v>
      </c>
      <c r="Q191" s="208">
        <v>0.0016299999999999999</v>
      </c>
      <c r="R191" s="208">
        <f>Q191*H191</f>
        <v>0.0016299999999999999</v>
      </c>
      <c r="S191" s="208">
        <v>0</v>
      </c>
      <c r="T191" s="209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0" t="s">
        <v>119</v>
      </c>
      <c r="AT191" s="210" t="s">
        <v>114</v>
      </c>
      <c r="AU191" s="210" t="s">
        <v>79</v>
      </c>
      <c r="AY191" s="19" t="s">
        <v>112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9" t="s">
        <v>77</v>
      </c>
      <c r="BK191" s="211">
        <f>ROUND(I191*H191,2)</f>
        <v>0</v>
      </c>
      <c r="BL191" s="19" t="s">
        <v>119</v>
      </c>
      <c r="BM191" s="210" t="s">
        <v>288</v>
      </c>
    </row>
    <row r="192" s="2" customFormat="1">
      <c r="A192" s="40"/>
      <c r="B192" s="41"/>
      <c r="C192" s="42"/>
      <c r="D192" s="212" t="s">
        <v>121</v>
      </c>
      <c r="E192" s="42"/>
      <c r="F192" s="213" t="s">
        <v>289</v>
      </c>
      <c r="G192" s="42"/>
      <c r="H192" s="42"/>
      <c r="I192" s="214"/>
      <c r="J192" s="42"/>
      <c r="K192" s="42"/>
      <c r="L192" s="46"/>
      <c r="M192" s="215"/>
      <c r="N192" s="21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121</v>
      </c>
      <c r="AU192" s="19" t="s">
        <v>79</v>
      </c>
    </row>
    <row r="193" s="2" customFormat="1" ht="24.15" customHeight="1">
      <c r="A193" s="40"/>
      <c r="B193" s="41"/>
      <c r="C193" s="199" t="s">
        <v>290</v>
      </c>
      <c r="D193" s="199" t="s">
        <v>114</v>
      </c>
      <c r="E193" s="200" t="s">
        <v>291</v>
      </c>
      <c r="F193" s="201" t="s">
        <v>292</v>
      </c>
      <c r="G193" s="202" t="s">
        <v>287</v>
      </c>
      <c r="H193" s="203">
        <v>1</v>
      </c>
      <c r="I193" s="204"/>
      <c r="J193" s="205">
        <f>ROUND(I193*H193,2)</f>
        <v>0</v>
      </c>
      <c r="K193" s="201" t="s">
        <v>118</v>
      </c>
      <c r="L193" s="46"/>
      <c r="M193" s="206" t="s">
        <v>19</v>
      </c>
      <c r="N193" s="207" t="s">
        <v>43</v>
      </c>
      <c r="O193" s="86"/>
      <c r="P193" s="208">
        <f>O193*H193</f>
        <v>0</v>
      </c>
      <c r="Q193" s="208">
        <v>0.0016299999999999999</v>
      </c>
      <c r="R193" s="208">
        <f>Q193*H193</f>
        <v>0.0016299999999999999</v>
      </c>
      <c r="S193" s="208">
        <v>0.0016299999999999999</v>
      </c>
      <c r="T193" s="209">
        <f>S193*H193</f>
        <v>0.0016299999999999999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0" t="s">
        <v>119</v>
      </c>
      <c r="AT193" s="210" t="s">
        <v>114</v>
      </c>
      <c r="AU193" s="210" t="s">
        <v>79</v>
      </c>
      <c r="AY193" s="19" t="s">
        <v>112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9" t="s">
        <v>77</v>
      </c>
      <c r="BK193" s="211">
        <f>ROUND(I193*H193,2)</f>
        <v>0</v>
      </c>
      <c r="BL193" s="19" t="s">
        <v>119</v>
      </c>
      <c r="BM193" s="210" t="s">
        <v>293</v>
      </c>
    </row>
    <row r="194" s="2" customFormat="1">
      <c r="A194" s="40"/>
      <c r="B194" s="41"/>
      <c r="C194" s="42"/>
      <c r="D194" s="212" t="s">
        <v>121</v>
      </c>
      <c r="E194" s="42"/>
      <c r="F194" s="213" t="s">
        <v>294</v>
      </c>
      <c r="G194" s="42"/>
      <c r="H194" s="42"/>
      <c r="I194" s="214"/>
      <c r="J194" s="42"/>
      <c r="K194" s="42"/>
      <c r="L194" s="46"/>
      <c r="M194" s="215"/>
      <c r="N194" s="21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121</v>
      </c>
      <c r="AU194" s="19" t="s">
        <v>79</v>
      </c>
    </row>
    <row r="195" s="2" customFormat="1" ht="24.15" customHeight="1">
      <c r="A195" s="40"/>
      <c r="B195" s="41"/>
      <c r="C195" s="199" t="s">
        <v>295</v>
      </c>
      <c r="D195" s="199" t="s">
        <v>114</v>
      </c>
      <c r="E195" s="200" t="s">
        <v>296</v>
      </c>
      <c r="F195" s="201" t="s">
        <v>297</v>
      </c>
      <c r="G195" s="202" t="s">
        <v>287</v>
      </c>
      <c r="H195" s="203">
        <v>2</v>
      </c>
      <c r="I195" s="204"/>
      <c r="J195" s="205">
        <f>ROUND(I195*H195,2)</f>
        <v>0</v>
      </c>
      <c r="K195" s="201" t="s">
        <v>19</v>
      </c>
      <c r="L195" s="46"/>
      <c r="M195" s="206" t="s">
        <v>19</v>
      </c>
      <c r="N195" s="207" t="s">
        <v>43</v>
      </c>
      <c r="O195" s="86"/>
      <c r="P195" s="208">
        <f>O195*H195</f>
        <v>0</v>
      </c>
      <c r="Q195" s="208">
        <v>0.0015399999999999999</v>
      </c>
      <c r="R195" s="208">
        <f>Q195*H195</f>
        <v>0.0030799999999999998</v>
      </c>
      <c r="S195" s="208">
        <v>0</v>
      </c>
      <c r="T195" s="209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0" t="s">
        <v>119</v>
      </c>
      <c r="AT195" s="210" t="s">
        <v>114</v>
      </c>
      <c r="AU195" s="210" t="s">
        <v>79</v>
      </c>
      <c r="AY195" s="19" t="s">
        <v>112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9" t="s">
        <v>77</v>
      </c>
      <c r="BK195" s="211">
        <f>ROUND(I195*H195,2)</f>
        <v>0</v>
      </c>
      <c r="BL195" s="19" t="s">
        <v>119</v>
      </c>
      <c r="BM195" s="210" t="s">
        <v>298</v>
      </c>
    </row>
    <row r="196" s="13" customFormat="1">
      <c r="A196" s="13"/>
      <c r="B196" s="217"/>
      <c r="C196" s="218"/>
      <c r="D196" s="219" t="s">
        <v>123</v>
      </c>
      <c r="E196" s="220" t="s">
        <v>19</v>
      </c>
      <c r="F196" s="221" t="s">
        <v>299</v>
      </c>
      <c r="G196" s="218"/>
      <c r="H196" s="220" t="s">
        <v>19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7" t="s">
        <v>123</v>
      </c>
      <c r="AU196" s="227" t="s">
        <v>79</v>
      </c>
      <c r="AV196" s="13" t="s">
        <v>77</v>
      </c>
      <c r="AW196" s="13" t="s">
        <v>33</v>
      </c>
      <c r="AX196" s="13" t="s">
        <v>72</v>
      </c>
      <c r="AY196" s="227" t="s">
        <v>112</v>
      </c>
    </row>
    <row r="197" s="14" customFormat="1">
      <c r="A197" s="14"/>
      <c r="B197" s="228"/>
      <c r="C197" s="229"/>
      <c r="D197" s="219" t="s">
        <v>123</v>
      </c>
      <c r="E197" s="230" t="s">
        <v>19</v>
      </c>
      <c r="F197" s="231" t="s">
        <v>79</v>
      </c>
      <c r="G197" s="229"/>
      <c r="H197" s="232">
        <v>2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8" t="s">
        <v>123</v>
      </c>
      <c r="AU197" s="238" t="s">
        <v>79</v>
      </c>
      <c r="AV197" s="14" t="s">
        <v>79</v>
      </c>
      <c r="AW197" s="14" t="s">
        <v>33</v>
      </c>
      <c r="AX197" s="14" t="s">
        <v>77</v>
      </c>
      <c r="AY197" s="238" t="s">
        <v>112</v>
      </c>
    </row>
    <row r="198" s="2" customFormat="1" ht="49.05" customHeight="1">
      <c r="A198" s="40"/>
      <c r="B198" s="41"/>
      <c r="C198" s="199" t="s">
        <v>300</v>
      </c>
      <c r="D198" s="199" t="s">
        <v>114</v>
      </c>
      <c r="E198" s="200" t="s">
        <v>301</v>
      </c>
      <c r="F198" s="201" t="s">
        <v>302</v>
      </c>
      <c r="G198" s="202" t="s">
        <v>287</v>
      </c>
      <c r="H198" s="203">
        <v>1</v>
      </c>
      <c r="I198" s="204"/>
      <c r="J198" s="205">
        <f>ROUND(I198*H198,2)</f>
        <v>0</v>
      </c>
      <c r="K198" s="201" t="s">
        <v>118</v>
      </c>
      <c r="L198" s="46"/>
      <c r="M198" s="206" t="s">
        <v>19</v>
      </c>
      <c r="N198" s="207" t="s">
        <v>43</v>
      </c>
      <c r="O198" s="86"/>
      <c r="P198" s="208">
        <f>O198*H198</f>
        <v>0</v>
      </c>
      <c r="Q198" s="208">
        <v>0.00073999999999999999</v>
      </c>
      <c r="R198" s="208">
        <f>Q198*H198</f>
        <v>0.00073999999999999999</v>
      </c>
      <c r="S198" s="208">
        <v>0</v>
      </c>
      <c r="T198" s="209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0" t="s">
        <v>119</v>
      </c>
      <c r="AT198" s="210" t="s">
        <v>114</v>
      </c>
      <c r="AU198" s="210" t="s">
        <v>79</v>
      </c>
      <c r="AY198" s="19" t="s">
        <v>112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9" t="s">
        <v>77</v>
      </c>
      <c r="BK198" s="211">
        <f>ROUND(I198*H198,2)</f>
        <v>0</v>
      </c>
      <c r="BL198" s="19" t="s">
        <v>119</v>
      </c>
      <c r="BM198" s="210" t="s">
        <v>303</v>
      </c>
    </row>
    <row r="199" s="2" customFormat="1">
      <c r="A199" s="40"/>
      <c r="B199" s="41"/>
      <c r="C199" s="42"/>
      <c r="D199" s="212" t="s">
        <v>121</v>
      </c>
      <c r="E199" s="42"/>
      <c r="F199" s="213" t="s">
        <v>304</v>
      </c>
      <c r="G199" s="42"/>
      <c r="H199" s="42"/>
      <c r="I199" s="214"/>
      <c r="J199" s="42"/>
      <c r="K199" s="42"/>
      <c r="L199" s="46"/>
      <c r="M199" s="215"/>
      <c r="N199" s="216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121</v>
      </c>
      <c r="AU199" s="19" t="s">
        <v>79</v>
      </c>
    </row>
    <row r="200" s="2" customFormat="1" ht="24.15" customHeight="1">
      <c r="A200" s="40"/>
      <c r="B200" s="41"/>
      <c r="C200" s="250" t="s">
        <v>305</v>
      </c>
      <c r="D200" s="250" t="s">
        <v>205</v>
      </c>
      <c r="E200" s="251" t="s">
        <v>306</v>
      </c>
      <c r="F200" s="252" t="s">
        <v>307</v>
      </c>
      <c r="G200" s="253" t="s">
        <v>287</v>
      </c>
      <c r="H200" s="254">
        <v>1</v>
      </c>
      <c r="I200" s="255"/>
      <c r="J200" s="256">
        <f>ROUND(I200*H200,2)</f>
        <v>0</v>
      </c>
      <c r="K200" s="252" t="s">
        <v>118</v>
      </c>
      <c r="L200" s="257"/>
      <c r="M200" s="258" t="s">
        <v>19</v>
      </c>
      <c r="N200" s="259" t="s">
        <v>43</v>
      </c>
      <c r="O200" s="86"/>
      <c r="P200" s="208">
        <f>O200*H200</f>
        <v>0</v>
      </c>
      <c r="Q200" s="208">
        <v>0.0045500000000000002</v>
      </c>
      <c r="R200" s="208">
        <f>Q200*H200</f>
        <v>0.0045500000000000002</v>
      </c>
      <c r="S200" s="208">
        <v>0</v>
      </c>
      <c r="T200" s="209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0" t="s">
        <v>166</v>
      </c>
      <c r="AT200" s="210" t="s">
        <v>205</v>
      </c>
      <c r="AU200" s="210" t="s">
        <v>79</v>
      </c>
      <c r="AY200" s="19" t="s">
        <v>112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9" t="s">
        <v>77</v>
      </c>
      <c r="BK200" s="211">
        <f>ROUND(I200*H200,2)</f>
        <v>0</v>
      </c>
      <c r="BL200" s="19" t="s">
        <v>119</v>
      </c>
      <c r="BM200" s="210" t="s">
        <v>308</v>
      </c>
    </row>
    <row r="201" s="2" customFormat="1" ht="21.75" customHeight="1">
      <c r="A201" s="40"/>
      <c r="B201" s="41"/>
      <c r="C201" s="250" t="s">
        <v>309</v>
      </c>
      <c r="D201" s="250" t="s">
        <v>205</v>
      </c>
      <c r="E201" s="251" t="s">
        <v>310</v>
      </c>
      <c r="F201" s="252" t="s">
        <v>311</v>
      </c>
      <c r="G201" s="253" t="s">
        <v>287</v>
      </c>
      <c r="H201" s="254">
        <v>1</v>
      </c>
      <c r="I201" s="255"/>
      <c r="J201" s="256">
        <f>ROUND(I201*H201,2)</f>
        <v>0</v>
      </c>
      <c r="K201" s="252" t="s">
        <v>118</v>
      </c>
      <c r="L201" s="257"/>
      <c r="M201" s="258" t="s">
        <v>19</v>
      </c>
      <c r="N201" s="259" t="s">
        <v>43</v>
      </c>
      <c r="O201" s="86"/>
      <c r="P201" s="208">
        <f>O201*H201</f>
        <v>0</v>
      </c>
      <c r="Q201" s="208">
        <v>0.0035000000000000001</v>
      </c>
      <c r="R201" s="208">
        <f>Q201*H201</f>
        <v>0.0035000000000000001</v>
      </c>
      <c r="S201" s="208">
        <v>0</v>
      </c>
      <c r="T201" s="20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0" t="s">
        <v>166</v>
      </c>
      <c r="AT201" s="210" t="s">
        <v>205</v>
      </c>
      <c r="AU201" s="210" t="s">
        <v>79</v>
      </c>
      <c r="AY201" s="19" t="s">
        <v>112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9" t="s">
        <v>77</v>
      </c>
      <c r="BK201" s="211">
        <f>ROUND(I201*H201,2)</f>
        <v>0</v>
      </c>
      <c r="BL201" s="19" t="s">
        <v>119</v>
      </c>
      <c r="BM201" s="210" t="s">
        <v>312</v>
      </c>
    </row>
    <row r="202" s="2" customFormat="1" ht="44.25" customHeight="1">
      <c r="A202" s="40"/>
      <c r="B202" s="41"/>
      <c r="C202" s="199" t="s">
        <v>313</v>
      </c>
      <c r="D202" s="199" t="s">
        <v>114</v>
      </c>
      <c r="E202" s="200" t="s">
        <v>314</v>
      </c>
      <c r="F202" s="201" t="s">
        <v>315</v>
      </c>
      <c r="G202" s="202" t="s">
        <v>287</v>
      </c>
      <c r="H202" s="203">
        <v>1</v>
      </c>
      <c r="I202" s="204"/>
      <c r="J202" s="205">
        <f>ROUND(I202*H202,2)</f>
        <v>0</v>
      </c>
      <c r="K202" s="201" t="s">
        <v>118</v>
      </c>
      <c r="L202" s="46"/>
      <c r="M202" s="206" t="s">
        <v>19</v>
      </c>
      <c r="N202" s="207" t="s">
        <v>43</v>
      </c>
      <c r="O202" s="86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0" t="s">
        <v>119</v>
      </c>
      <c r="AT202" s="210" t="s">
        <v>114</v>
      </c>
      <c r="AU202" s="210" t="s">
        <v>79</v>
      </c>
      <c r="AY202" s="19" t="s">
        <v>112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9" t="s">
        <v>77</v>
      </c>
      <c r="BK202" s="211">
        <f>ROUND(I202*H202,2)</f>
        <v>0</v>
      </c>
      <c r="BL202" s="19" t="s">
        <v>119</v>
      </c>
      <c r="BM202" s="210" t="s">
        <v>316</v>
      </c>
    </row>
    <row r="203" s="2" customFormat="1">
      <c r="A203" s="40"/>
      <c r="B203" s="41"/>
      <c r="C203" s="42"/>
      <c r="D203" s="212" t="s">
        <v>121</v>
      </c>
      <c r="E203" s="42"/>
      <c r="F203" s="213" t="s">
        <v>317</v>
      </c>
      <c r="G203" s="42"/>
      <c r="H203" s="42"/>
      <c r="I203" s="214"/>
      <c r="J203" s="42"/>
      <c r="K203" s="42"/>
      <c r="L203" s="46"/>
      <c r="M203" s="215"/>
      <c r="N203" s="216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121</v>
      </c>
      <c r="AU203" s="19" t="s">
        <v>79</v>
      </c>
    </row>
    <row r="204" s="2" customFormat="1" ht="33" customHeight="1">
      <c r="A204" s="40"/>
      <c r="B204" s="41"/>
      <c r="C204" s="250" t="s">
        <v>318</v>
      </c>
      <c r="D204" s="250" t="s">
        <v>205</v>
      </c>
      <c r="E204" s="251" t="s">
        <v>319</v>
      </c>
      <c r="F204" s="252" t="s">
        <v>320</v>
      </c>
      <c r="G204" s="253" t="s">
        <v>287</v>
      </c>
      <c r="H204" s="254">
        <v>1</v>
      </c>
      <c r="I204" s="255"/>
      <c r="J204" s="256">
        <f>ROUND(I204*H204,2)</f>
        <v>0</v>
      </c>
      <c r="K204" s="252" t="s">
        <v>118</v>
      </c>
      <c r="L204" s="257"/>
      <c r="M204" s="258" t="s">
        <v>19</v>
      </c>
      <c r="N204" s="259" t="s">
        <v>43</v>
      </c>
      <c r="O204" s="86"/>
      <c r="P204" s="208">
        <f>O204*H204</f>
        <v>0</v>
      </c>
      <c r="Q204" s="208">
        <v>0.002</v>
      </c>
      <c r="R204" s="208">
        <f>Q204*H204</f>
        <v>0.002</v>
      </c>
      <c r="S204" s="208">
        <v>0</v>
      </c>
      <c r="T204" s="209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0" t="s">
        <v>166</v>
      </c>
      <c r="AT204" s="210" t="s">
        <v>205</v>
      </c>
      <c r="AU204" s="210" t="s">
        <v>79</v>
      </c>
      <c r="AY204" s="19" t="s">
        <v>112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9" t="s">
        <v>77</v>
      </c>
      <c r="BK204" s="211">
        <f>ROUND(I204*H204,2)</f>
        <v>0</v>
      </c>
      <c r="BL204" s="19" t="s">
        <v>119</v>
      </c>
      <c r="BM204" s="210" t="s">
        <v>321</v>
      </c>
    </row>
    <row r="205" s="2" customFormat="1" ht="16.5" customHeight="1">
      <c r="A205" s="40"/>
      <c r="B205" s="41"/>
      <c r="C205" s="199" t="s">
        <v>322</v>
      </c>
      <c r="D205" s="199" t="s">
        <v>114</v>
      </c>
      <c r="E205" s="200" t="s">
        <v>323</v>
      </c>
      <c r="F205" s="201" t="s">
        <v>324</v>
      </c>
      <c r="G205" s="202" t="s">
        <v>139</v>
      </c>
      <c r="H205" s="203">
        <v>82.5</v>
      </c>
      <c r="I205" s="204"/>
      <c r="J205" s="205">
        <f>ROUND(I205*H205,2)</f>
        <v>0</v>
      </c>
      <c r="K205" s="201" t="s">
        <v>118</v>
      </c>
      <c r="L205" s="46"/>
      <c r="M205" s="206" t="s">
        <v>19</v>
      </c>
      <c r="N205" s="207" t="s">
        <v>43</v>
      </c>
      <c r="O205" s="86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0" t="s">
        <v>119</v>
      </c>
      <c r="AT205" s="210" t="s">
        <v>114</v>
      </c>
      <c r="AU205" s="210" t="s">
        <v>79</v>
      </c>
      <c r="AY205" s="19" t="s">
        <v>112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9" t="s">
        <v>77</v>
      </c>
      <c r="BK205" s="211">
        <f>ROUND(I205*H205,2)</f>
        <v>0</v>
      </c>
      <c r="BL205" s="19" t="s">
        <v>119</v>
      </c>
      <c r="BM205" s="210" t="s">
        <v>325</v>
      </c>
    </row>
    <row r="206" s="2" customFormat="1">
      <c r="A206" s="40"/>
      <c r="B206" s="41"/>
      <c r="C206" s="42"/>
      <c r="D206" s="212" t="s">
        <v>121</v>
      </c>
      <c r="E206" s="42"/>
      <c r="F206" s="213" t="s">
        <v>326</v>
      </c>
      <c r="G206" s="42"/>
      <c r="H206" s="42"/>
      <c r="I206" s="214"/>
      <c r="J206" s="42"/>
      <c r="K206" s="42"/>
      <c r="L206" s="46"/>
      <c r="M206" s="215"/>
      <c r="N206" s="216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121</v>
      </c>
      <c r="AU206" s="19" t="s">
        <v>79</v>
      </c>
    </row>
    <row r="207" s="13" customFormat="1">
      <c r="A207" s="13"/>
      <c r="B207" s="217"/>
      <c r="C207" s="218"/>
      <c r="D207" s="219" t="s">
        <v>123</v>
      </c>
      <c r="E207" s="220" t="s">
        <v>19</v>
      </c>
      <c r="F207" s="221" t="s">
        <v>262</v>
      </c>
      <c r="G207" s="218"/>
      <c r="H207" s="220" t="s">
        <v>19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7" t="s">
        <v>123</v>
      </c>
      <c r="AU207" s="227" t="s">
        <v>79</v>
      </c>
      <c r="AV207" s="13" t="s">
        <v>77</v>
      </c>
      <c r="AW207" s="13" t="s">
        <v>33</v>
      </c>
      <c r="AX207" s="13" t="s">
        <v>72</v>
      </c>
      <c r="AY207" s="227" t="s">
        <v>112</v>
      </c>
    </row>
    <row r="208" s="14" customFormat="1">
      <c r="A208" s="14"/>
      <c r="B208" s="228"/>
      <c r="C208" s="229"/>
      <c r="D208" s="219" t="s">
        <v>123</v>
      </c>
      <c r="E208" s="230" t="s">
        <v>19</v>
      </c>
      <c r="F208" s="231" t="s">
        <v>263</v>
      </c>
      <c r="G208" s="229"/>
      <c r="H208" s="232">
        <v>78.5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8" t="s">
        <v>123</v>
      </c>
      <c r="AU208" s="238" t="s">
        <v>79</v>
      </c>
      <c r="AV208" s="14" t="s">
        <v>79</v>
      </c>
      <c r="AW208" s="14" t="s">
        <v>33</v>
      </c>
      <c r="AX208" s="14" t="s">
        <v>72</v>
      </c>
      <c r="AY208" s="238" t="s">
        <v>112</v>
      </c>
    </row>
    <row r="209" s="13" customFormat="1">
      <c r="A209" s="13"/>
      <c r="B209" s="217"/>
      <c r="C209" s="218"/>
      <c r="D209" s="219" t="s">
        <v>123</v>
      </c>
      <c r="E209" s="220" t="s">
        <v>19</v>
      </c>
      <c r="F209" s="221" t="s">
        <v>327</v>
      </c>
      <c r="G209" s="218"/>
      <c r="H209" s="220" t="s">
        <v>19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7" t="s">
        <v>123</v>
      </c>
      <c r="AU209" s="227" t="s">
        <v>79</v>
      </c>
      <c r="AV209" s="13" t="s">
        <v>77</v>
      </c>
      <c r="AW209" s="13" t="s">
        <v>33</v>
      </c>
      <c r="AX209" s="13" t="s">
        <v>72</v>
      </c>
      <c r="AY209" s="227" t="s">
        <v>112</v>
      </c>
    </row>
    <row r="210" s="14" customFormat="1">
      <c r="A210" s="14"/>
      <c r="B210" s="228"/>
      <c r="C210" s="229"/>
      <c r="D210" s="219" t="s">
        <v>123</v>
      </c>
      <c r="E210" s="230" t="s">
        <v>19</v>
      </c>
      <c r="F210" s="231" t="s">
        <v>328</v>
      </c>
      <c r="G210" s="229"/>
      <c r="H210" s="232">
        <v>4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8" t="s">
        <v>123</v>
      </c>
      <c r="AU210" s="238" t="s">
        <v>79</v>
      </c>
      <c r="AV210" s="14" t="s">
        <v>79</v>
      </c>
      <c r="AW210" s="14" t="s">
        <v>33</v>
      </c>
      <c r="AX210" s="14" t="s">
        <v>72</v>
      </c>
      <c r="AY210" s="238" t="s">
        <v>112</v>
      </c>
    </row>
    <row r="211" s="15" customFormat="1">
      <c r="A211" s="15"/>
      <c r="B211" s="239"/>
      <c r="C211" s="240"/>
      <c r="D211" s="219" t="s">
        <v>123</v>
      </c>
      <c r="E211" s="241" t="s">
        <v>19</v>
      </c>
      <c r="F211" s="242" t="s">
        <v>195</v>
      </c>
      <c r="G211" s="240"/>
      <c r="H211" s="243">
        <v>82.5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49" t="s">
        <v>123</v>
      </c>
      <c r="AU211" s="249" t="s">
        <v>79</v>
      </c>
      <c r="AV211" s="15" t="s">
        <v>119</v>
      </c>
      <c r="AW211" s="15" t="s">
        <v>33</v>
      </c>
      <c r="AX211" s="15" t="s">
        <v>77</v>
      </c>
      <c r="AY211" s="249" t="s">
        <v>112</v>
      </c>
    </row>
    <row r="212" s="2" customFormat="1" ht="24.15" customHeight="1">
      <c r="A212" s="40"/>
      <c r="B212" s="41"/>
      <c r="C212" s="199" t="s">
        <v>329</v>
      </c>
      <c r="D212" s="199" t="s">
        <v>114</v>
      </c>
      <c r="E212" s="200" t="s">
        <v>330</v>
      </c>
      <c r="F212" s="201" t="s">
        <v>331</v>
      </c>
      <c r="G212" s="202" t="s">
        <v>139</v>
      </c>
      <c r="H212" s="203">
        <v>82.5</v>
      </c>
      <c r="I212" s="204"/>
      <c r="J212" s="205">
        <f>ROUND(I212*H212,2)</f>
        <v>0</v>
      </c>
      <c r="K212" s="201" t="s">
        <v>118</v>
      </c>
      <c r="L212" s="46"/>
      <c r="M212" s="206" t="s">
        <v>19</v>
      </c>
      <c r="N212" s="207" t="s">
        <v>43</v>
      </c>
      <c r="O212" s="86"/>
      <c r="P212" s="208">
        <f>O212*H212</f>
        <v>0</v>
      </c>
      <c r="Q212" s="208">
        <v>5.5000000000000003E-07</v>
      </c>
      <c r="R212" s="208">
        <f>Q212*H212</f>
        <v>4.5375000000000005E-05</v>
      </c>
      <c r="S212" s="208">
        <v>0</v>
      </c>
      <c r="T212" s="20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0" t="s">
        <v>119</v>
      </c>
      <c r="AT212" s="210" t="s">
        <v>114</v>
      </c>
      <c r="AU212" s="210" t="s">
        <v>79</v>
      </c>
      <c r="AY212" s="19" t="s">
        <v>112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9" t="s">
        <v>77</v>
      </c>
      <c r="BK212" s="211">
        <f>ROUND(I212*H212,2)</f>
        <v>0</v>
      </c>
      <c r="BL212" s="19" t="s">
        <v>119</v>
      </c>
      <c r="BM212" s="210" t="s">
        <v>332</v>
      </c>
    </row>
    <row r="213" s="2" customFormat="1">
      <c r="A213" s="40"/>
      <c r="B213" s="41"/>
      <c r="C213" s="42"/>
      <c r="D213" s="212" t="s">
        <v>121</v>
      </c>
      <c r="E213" s="42"/>
      <c r="F213" s="213" t="s">
        <v>333</v>
      </c>
      <c r="G213" s="42"/>
      <c r="H213" s="42"/>
      <c r="I213" s="214"/>
      <c r="J213" s="42"/>
      <c r="K213" s="42"/>
      <c r="L213" s="46"/>
      <c r="M213" s="215"/>
      <c r="N213" s="216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121</v>
      </c>
      <c r="AU213" s="19" t="s">
        <v>79</v>
      </c>
    </row>
    <row r="214" s="2" customFormat="1" ht="24.15" customHeight="1">
      <c r="A214" s="40"/>
      <c r="B214" s="41"/>
      <c r="C214" s="199" t="s">
        <v>334</v>
      </c>
      <c r="D214" s="199" t="s">
        <v>114</v>
      </c>
      <c r="E214" s="200" t="s">
        <v>335</v>
      </c>
      <c r="F214" s="201" t="s">
        <v>336</v>
      </c>
      <c r="G214" s="202" t="s">
        <v>287</v>
      </c>
      <c r="H214" s="203">
        <v>1</v>
      </c>
      <c r="I214" s="204"/>
      <c r="J214" s="205">
        <f>ROUND(I214*H214,2)</f>
        <v>0</v>
      </c>
      <c r="K214" s="201" t="s">
        <v>118</v>
      </c>
      <c r="L214" s="46"/>
      <c r="M214" s="206" t="s">
        <v>19</v>
      </c>
      <c r="N214" s="207" t="s">
        <v>43</v>
      </c>
      <c r="O214" s="86"/>
      <c r="P214" s="208">
        <f>O214*H214</f>
        <v>0</v>
      </c>
      <c r="Q214" s="208">
        <v>0.38627</v>
      </c>
      <c r="R214" s="208">
        <f>Q214*H214</f>
        <v>0.38627</v>
      </c>
      <c r="S214" s="208">
        <v>0</v>
      </c>
      <c r="T214" s="20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119</v>
      </c>
      <c r="AT214" s="210" t="s">
        <v>114</v>
      </c>
      <c r="AU214" s="210" t="s">
        <v>79</v>
      </c>
      <c r="AY214" s="19" t="s">
        <v>112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77</v>
      </c>
      <c r="BK214" s="211">
        <f>ROUND(I214*H214,2)</f>
        <v>0</v>
      </c>
      <c r="BL214" s="19" t="s">
        <v>119</v>
      </c>
      <c r="BM214" s="210" t="s">
        <v>337</v>
      </c>
    </row>
    <row r="215" s="2" customFormat="1">
      <c r="A215" s="40"/>
      <c r="B215" s="41"/>
      <c r="C215" s="42"/>
      <c r="D215" s="212" t="s">
        <v>121</v>
      </c>
      <c r="E215" s="42"/>
      <c r="F215" s="213" t="s">
        <v>338</v>
      </c>
      <c r="G215" s="42"/>
      <c r="H215" s="42"/>
      <c r="I215" s="214"/>
      <c r="J215" s="42"/>
      <c r="K215" s="42"/>
      <c r="L215" s="46"/>
      <c r="M215" s="215"/>
      <c r="N215" s="21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121</v>
      </c>
      <c r="AU215" s="19" t="s">
        <v>79</v>
      </c>
    </row>
    <row r="216" s="2" customFormat="1" ht="16.5" customHeight="1">
      <c r="A216" s="40"/>
      <c r="B216" s="41"/>
      <c r="C216" s="250" t="s">
        <v>339</v>
      </c>
      <c r="D216" s="250" t="s">
        <v>205</v>
      </c>
      <c r="E216" s="251" t="s">
        <v>340</v>
      </c>
      <c r="F216" s="252" t="s">
        <v>341</v>
      </c>
      <c r="G216" s="253" t="s">
        <v>287</v>
      </c>
      <c r="H216" s="254">
        <v>1</v>
      </c>
      <c r="I216" s="255"/>
      <c r="J216" s="256">
        <f>ROUND(I216*H216,2)</f>
        <v>0</v>
      </c>
      <c r="K216" s="252" t="s">
        <v>19</v>
      </c>
      <c r="L216" s="257"/>
      <c r="M216" s="258" t="s">
        <v>19</v>
      </c>
      <c r="N216" s="259" t="s">
        <v>43</v>
      </c>
      <c r="O216" s="86"/>
      <c r="P216" s="208">
        <f>O216*H216</f>
        <v>0</v>
      </c>
      <c r="Q216" s="208">
        <v>2.9870000000000001</v>
      </c>
      <c r="R216" s="208">
        <f>Q216*H216</f>
        <v>2.9870000000000001</v>
      </c>
      <c r="S216" s="208">
        <v>0</v>
      </c>
      <c r="T216" s="209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0" t="s">
        <v>166</v>
      </c>
      <c r="AT216" s="210" t="s">
        <v>205</v>
      </c>
      <c r="AU216" s="210" t="s">
        <v>79</v>
      </c>
      <c r="AY216" s="19" t="s">
        <v>112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9" t="s">
        <v>77</v>
      </c>
      <c r="BK216" s="211">
        <f>ROUND(I216*H216,2)</f>
        <v>0</v>
      </c>
      <c r="BL216" s="19" t="s">
        <v>119</v>
      </c>
      <c r="BM216" s="210" t="s">
        <v>342</v>
      </c>
    </row>
    <row r="217" s="2" customFormat="1" ht="24.15" customHeight="1">
      <c r="A217" s="40"/>
      <c r="B217" s="41"/>
      <c r="C217" s="199" t="s">
        <v>343</v>
      </c>
      <c r="D217" s="199" t="s">
        <v>114</v>
      </c>
      <c r="E217" s="200" t="s">
        <v>344</v>
      </c>
      <c r="F217" s="201" t="s">
        <v>345</v>
      </c>
      <c r="G217" s="202" t="s">
        <v>287</v>
      </c>
      <c r="H217" s="203">
        <v>1</v>
      </c>
      <c r="I217" s="204"/>
      <c r="J217" s="205">
        <f>ROUND(I217*H217,2)</f>
        <v>0</v>
      </c>
      <c r="K217" s="201" t="s">
        <v>118</v>
      </c>
      <c r="L217" s="46"/>
      <c r="M217" s="206" t="s">
        <v>19</v>
      </c>
      <c r="N217" s="207" t="s">
        <v>43</v>
      </c>
      <c r="O217" s="86"/>
      <c r="P217" s="208">
        <f>O217*H217</f>
        <v>0</v>
      </c>
      <c r="Q217" s="208">
        <v>0.050500000000000003</v>
      </c>
      <c r="R217" s="208">
        <f>Q217*H217</f>
        <v>0.050500000000000003</v>
      </c>
      <c r="S217" s="208">
        <v>0</v>
      </c>
      <c r="T217" s="209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0" t="s">
        <v>119</v>
      </c>
      <c r="AT217" s="210" t="s">
        <v>114</v>
      </c>
      <c r="AU217" s="210" t="s">
        <v>79</v>
      </c>
      <c r="AY217" s="19" t="s">
        <v>112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9" t="s">
        <v>77</v>
      </c>
      <c r="BK217" s="211">
        <f>ROUND(I217*H217,2)</f>
        <v>0</v>
      </c>
      <c r="BL217" s="19" t="s">
        <v>119</v>
      </c>
      <c r="BM217" s="210" t="s">
        <v>346</v>
      </c>
    </row>
    <row r="218" s="2" customFormat="1">
      <c r="A218" s="40"/>
      <c r="B218" s="41"/>
      <c r="C218" s="42"/>
      <c r="D218" s="212" t="s">
        <v>121</v>
      </c>
      <c r="E218" s="42"/>
      <c r="F218" s="213" t="s">
        <v>347</v>
      </c>
      <c r="G218" s="42"/>
      <c r="H218" s="42"/>
      <c r="I218" s="214"/>
      <c r="J218" s="42"/>
      <c r="K218" s="42"/>
      <c r="L218" s="46"/>
      <c r="M218" s="215"/>
      <c r="N218" s="216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121</v>
      </c>
      <c r="AU218" s="19" t="s">
        <v>79</v>
      </c>
    </row>
    <row r="219" s="2" customFormat="1" ht="21.75" customHeight="1">
      <c r="A219" s="40"/>
      <c r="B219" s="41"/>
      <c r="C219" s="250" t="s">
        <v>348</v>
      </c>
      <c r="D219" s="250" t="s">
        <v>205</v>
      </c>
      <c r="E219" s="251" t="s">
        <v>349</v>
      </c>
      <c r="F219" s="252" t="s">
        <v>350</v>
      </c>
      <c r="G219" s="253" t="s">
        <v>287</v>
      </c>
      <c r="H219" s="254">
        <v>1</v>
      </c>
      <c r="I219" s="255"/>
      <c r="J219" s="256">
        <f>ROUND(I219*H219,2)</f>
        <v>0</v>
      </c>
      <c r="K219" s="252" t="s">
        <v>19</v>
      </c>
      <c r="L219" s="257"/>
      <c r="M219" s="258" t="s">
        <v>19</v>
      </c>
      <c r="N219" s="259" t="s">
        <v>43</v>
      </c>
      <c r="O219" s="86"/>
      <c r="P219" s="208">
        <f>O219*H219</f>
        <v>0</v>
      </c>
      <c r="Q219" s="208">
        <v>0.56299999999999994</v>
      </c>
      <c r="R219" s="208">
        <f>Q219*H219</f>
        <v>0.56299999999999994</v>
      </c>
      <c r="S219" s="208">
        <v>0</v>
      </c>
      <c r="T219" s="209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0" t="s">
        <v>166</v>
      </c>
      <c r="AT219" s="210" t="s">
        <v>205</v>
      </c>
      <c r="AU219" s="210" t="s">
        <v>79</v>
      </c>
      <c r="AY219" s="19" t="s">
        <v>112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9" t="s">
        <v>77</v>
      </c>
      <c r="BK219" s="211">
        <f>ROUND(I219*H219,2)</f>
        <v>0</v>
      </c>
      <c r="BL219" s="19" t="s">
        <v>119</v>
      </c>
      <c r="BM219" s="210" t="s">
        <v>351</v>
      </c>
    </row>
    <row r="220" s="2" customFormat="1" ht="24.15" customHeight="1">
      <c r="A220" s="40"/>
      <c r="B220" s="41"/>
      <c r="C220" s="199" t="s">
        <v>352</v>
      </c>
      <c r="D220" s="199" t="s">
        <v>114</v>
      </c>
      <c r="E220" s="200" t="s">
        <v>353</v>
      </c>
      <c r="F220" s="201" t="s">
        <v>354</v>
      </c>
      <c r="G220" s="202" t="s">
        <v>287</v>
      </c>
      <c r="H220" s="203">
        <v>1</v>
      </c>
      <c r="I220" s="204"/>
      <c r="J220" s="205">
        <f>ROUND(I220*H220,2)</f>
        <v>0</v>
      </c>
      <c r="K220" s="201" t="s">
        <v>118</v>
      </c>
      <c r="L220" s="46"/>
      <c r="M220" s="206" t="s">
        <v>19</v>
      </c>
      <c r="N220" s="207" t="s">
        <v>43</v>
      </c>
      <c r="O220" s="86"/>
      <c r="P220" s="208">
        <f>O220*H220</f>
        <v>0</v>
      </c>
      <c r="Q220" s="208">
        <v>0.040000000000000001</v>
      </c>
      <c r="R220" s="208">
        <f>Q220*H220</f>
        <v>0.040000000000000001</v>
      </c>
      <c r="S220" s="208">
        <v>0</v>
      </c>
      <c r="T220" s="209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0" t="s">
        <v>119</v>
      </c>
      <c r="AT220" s="210" t="s">
        <v>114</v>
      </c>
      <c r="AU220" s="210" t="s">
        <v>79</v>
      </c>
      <c r="AY220" s="19" t="s">
        <v>112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9" t="s">
        <v>77</v>
      </c>
      <c r="BK220" s="211">
        <f>ROUND(I220*H220,2)</f>
        <v>0</v>
      </c>
      <c r="BL220" s="19" t="s">
        <v>119</v>
      </c>
      <c r="BM220" s="210" t="s">
        <v>355</v>
      </c>
    </row>
    <row r="221" s="2" customFormat="1">
      <c r="A221" s="40"/>
      <c r="B221" s="41"/>
      <c r="C221" s="42"/>
      <c r="D221" s="212" t="s">
        <v>121</v>
      </c>
      <c r="E221" s="42"/>
      <c r="F221" s="213" t="s">
        <v>356</v>
      </c>
      <c r="G221" s="42"/>
      <c r="H221" s="42"/>
      <c r="I221" s="214"/>
      <c r="J221" s="42"/>
      <c r="K221" s="42"/>
      <c r="L221" s="46"/>
      <c r="M221" s="215"/>
      <c r="N221" s="216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121</v>
      </c>
      <c r="AU221" s="19" t="s">
        <v>79</v>
      </c>
    </row>
    <row r="222" s="2" customFormat="1" ht="24.15" customHeight="1">
      <c r="A222" s="40"/>
      <c r="B222" s="41"/>
      <c r="C222" s="250" t="s">
        <v>357</v>
      </c>
      <c r="D222" s="250" t="s">
        <v>205</v>
      </c>
      <c r="E222" s="251" t="s">
        <v>358</v>
      </c>
      <c r="F222" s="252" t="s">
        <v>359</v>
      </c>
      <c r="G222" s="253" t="s">
        <v>287</v>
      </c>
      <c r="H222" s="254">
        <v>1</v>
      </c>
      <c r="I222" s="255"/>
      <c r="J222" s="256">
        <f>ROUND(I222*H222,2)</f>
        <v>0</v>
      </c>
      <c r="K222" s="252" t="s">
        <v>118</v>
      </c>
      <c r="L222" s="257"/>
      <c r="M222" s="258" t="s">
        <v>19</v>
      </c>
      <c r="N222" s="259" t="s">
        <v>43</v>
      </c>
      <c r="O222" s="86"/>
      <c r="P222" s="208">
        <f>O222*H222</f>
        <v>0</v>
      </c>
      <c r="Q222" s="208">
        <v>0.013299999999999999</v>
      </c>
      <c r="R222" s="208">
        <f>Q222*H222</f>
        <v>0.013299999999999999</v>
      </c>
      <c r="S222" s="208">
        <v>0</v>
      </c>
      <c r="T222" s="209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0" t="s">
        <v>166</v>
      </c>
      <c r="AT222" s="210" t="s">
        <v>205</v>
      </c>
      <c r="AU222" s="210" t="s">
        <v>79</v>
      </c>
      <c r="AY222" s="19" t="s">
        <v>112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9" t="s">
        <v>77</v>
      </c>
      <c r="BK222" s="211">
        <f>ROUND(I222*H222,2)</f>
        <v>0</v>
      </c>
      <c r="BL222" s="19" t="s">
        <v>119</v>
      </c>
      <c r="BM222" s="210" t="s">
        <v>360</v>
      </c>
    </row>
    <row r="223" s="2" customFormat="1" ht="24.15" customHeight="1">
      <c r="A223" s="40"/>
      <c r="B223" s="41"/>
      <c r="C223" s="250" t="s">
        <v>361</v>
      </c>
      <c r="D223" s="250" t="s">
        <v>205</v>
      </c>
      <c r="E223" s="251" t="s">
        <v>362</v>
      </c>
      <c r="F223" s="252" t="s">
        <v>363</v>
      </c>
      <c r="G223" s="253" t="s">
        <v>287</v>
      </c>
      <c r="H223" s="254">
        <v>1</v>
      </c>
      <c r="I223" s="255"/>
      <c r="J223" s="256">
        <f>ROUND(I223*H223,2)</f>
        <v>0</v>
      </c>
      <c r="K223" s="252" t="s">
        <v>118</v>
      </c>
      <c r="L223" s="257"/>
      <c r="M223" s="258" t="s">
        <v>19</v>
      </c>
      <c r="N223" s="259" t="s">
        <v>43</v>
      </c>
      <c r="O223" s="86"/>
      <c r="P223" s="208">
        <f>O223*H223</f>
        <v>0</v>
      </c>
      <c r="Q223" s="208">
        <v>0.00089999999999999998</v>
      </c>
      <c r="R223" s="208">
        <f>Q223*H223</f>
        <v>0.00089999999999999998</v>
      </c>
      <c r="S223" s="208">
        <v>0</v>
      </c>
      <c r="T223" s="209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0" t="s">
        <v>166</v>
      </c>
      <c r="AT223" s="210" t="s">
        <v>205</v>
      </c>
      <c r="AU223" s="210" t="s">
        <v>79</v>
      </c>
      <c r="AY223" s="19" t="s">
        <v>112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9" t="s">
        <v>77</v>
      </c>
      <c r="BK223" s="211">
        <f>ROUND(I223*H223,2)</f>
        <v>0</v>
      </c>
      <c r="BL223" s="19" t="s">
        <v>119</v>
      </c>
      <c r="BM223" s="210" t="s">
        <v>364</v>
      </c>
    </row>
    <row r="224" s="2" customFormat="1" ht="16.5" customHeight="1">
      <c r="A224" s="40"/>
      <c r="B224" s="41"/>
      <c r="C224" s="199" t="s">
        <v>365</v>
      </c>
      <c r="D224" s="199" t="s">
        <v>114</v>
      </c>
      <c r="E224" s="200" t="s">
        <v>366</v>
      </c>
      <c r="F224" s="201" t="s">
        <v>367</v>
      </c>
      <c r="G224" s="202" t="s">
        <v>139</v>
      </c>
      <c r="H224" s="203">
        <v>82.5</v>
      </c>
      <c r="I224" s="204"/>
      <c r="J224" s="205">
        <f>ROUND(I224*H224,2)</f>
        <v>0</v>
      </c>
      <c r="K224" s="201" t="s">
        <v>118</v>
      </c>
      <c r="L224" s="46"/>
      <c r="M224" s="206" t="s">
        <v>19</v>
      </c>
      <c r="N224" s="207" t="s">
        <v>43</v>
      </c>
      <c r="O224" s="86"/>
      <c r="P224" s="208">
        <f>O224*H224</f>
        <v>0</v>
      </c>
      <c r="Q224" s="208">
        <v>0.00019236000000000001</v>
      </c>
      <c r="R224" s="208">
        <f>Q224*H224</f>
        <v>0.0158697</v>
      </c>
      <c r="S224" s="208">
        <v>0</v>
      </c>
      <c r="T224" s="209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0" t="s">
        <v>119</v>
      </c>
      <c r="AT224" s="210" t="s">
        <v>114</v>
      </c>
      <c r="AU224" s="210" t="s">
        <v>79</v>
      </c>
      <c r="AY224" s="19" t="s">
        <v>112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9" t="s">
        <v>77</v>
      </c>
      <c r="BK224" s="211">
        <f>ROUND(I224*H224,2)</f>
        <v>0</v>
      </c>
      <c r="BL224" s="19" t="s">
        <v>119</v>
      </c>
      <c r="BM224" s="210" t="s">
        <v>368</v>
      </c>
    </row>
    <row r="225" s="2" customFormat="1">
      <c r="A225" s="40"/>
      <c r="B225" s="41"/>
      <c r="C225" s="42"/>
      <c r="D225" s="212" t="s">
        <v>121</v>
      </c>
      <c r="E225" s="42"/>
      <c r="F225" s="213" t="s">
        <v>369</v>
      </c>
      <c r="G225" s="42"/>
      <c r="H225" s="42"/>
      <c r="I225" s="214"/>
      <c r="J225" s="42"/>
      <c r="K225" s="42"/>
      <c r="L225" s="46"/>
      <c r="M225" s="215"/>
      <c r="N225" s="216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121</v>
      </c>
      <c r="AU225" s="19" t="s">
        <v>79</v>
      </c>
    </row>
    <row r="226" s="2" customFormat="1" ht="24.15" customHeight="1">
      <c r="A226" s="40"/>
      <c r="B226" s="41"/>
      <c r="C226" s="199" t="s">
        <v>370</v>
      </c>
      <c r="D226" s="199" t="s">
        <v>114</v>
      </c>
      <c r="E226" s="200" t="s">
        <v>371</v>
      </c>
      <c r="F226" s="201" t="s">
        <v>372</v>
      </c>
      <c r="G226" s="202" t="s">
        <v>139</v>
      </c>
      <c r="H226" s="203">
        <v>82.5</v>
      </c>
      <c r="I226" s="204"/>
      <c r="J226" s="205">
        <f>ROUND(I226*H226,2)</f>
        <v>0</v>
      </c>
      <c r="K226" s="201" t="s">
        <v>118</v>
      </c>
      <c r="L226" s="46"/>
      <c r="M226" s="206" t="s">
        <v>19</v>
      </c>
      <c r="N226" s="207" t="s">
        <v>43</v>
      </c>
      <c r="O226" s="86"/>
      <c r="P226" s="208">
        <f>O226*H226</f>
        <v>0</v>
      </c>
      <c r="Q226" s="208">
        <v>7.3499999999999998E-05</v>
      </c>
      <c r="R226" s="208">
        <f>Q226*H226</f>
        <v>0.0060637499999999997</v>
      </c>
      <c r="S226" s="208">
        <v>0</v>
      </c>
      <c r="T226" s="209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0" t="s">
        <v>119</v>
      </c>
      <c r="AT226" s="210" t="s">
        <v>114</v>
      </c>
      <c r="AU226" s="210" t="s">
        <v>79</v>
      </c>
      <c r="AY226" s="19" t="s">
        <v>112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9" t="s">
        <v>77</v>
      </c>
      <c r="BK226" s="211">
        <f>ROUND(I226*H226,2)</f>
        <v>0</v>
      </c>
      <c r="BL226" s="19" t="s">
        <v>119</v>
      </c>
      <c r="BM226" s="210" t="s">
        <v>373</v>
      </c>
    </row>
    <row r="227" s="2" customFormat="1">
      <c r="A227" s="40"/>
      <c r="B227" s="41"/>
      <c r="C227" s="42"/>
      <c r="D227" s="212" t="s">
        <v>121</v>
      </c>
      <c r="E227" s="42"/>
      <c r="F227" s="213" t="s">
        <v>374</v>
      </c>
      <c r="G227" s="42"/>
      <c r="H227" s="42"/>
      <c r="I227" s="214"/>
      <c r="J227" s="42"/>
      <c r="K227" s="42"/>
      <c r="L227" s="46"/>
      <c r="M227" s="215"/>
      <c r="N227" s="216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121</v>
      </c>
      <c r="AU227" s="19" t="s">
        <v>79</v>
      </c>
    </row>
    <row r="228" s="12" customFormat="1" ht="22.8" customHeight="1">
      <c r="A228" s="12"/>
      <c r="B228" s="183"/>
      <c r="C228" s="184"/>
      <c r="D228" s="185" t="s">
        <v>71</v>
      </c>
      <c r="E228" s="197" t="s">
        <v>173</v>
      </c>
      <c r="F228" s="197" t="s">
        <v>375</v>
      </c>
      <c r="G228" s="184"/>
      <c r="H228" s="184"/>
      <c r="I228" s="187"/>
      <c r="J228" s="198">
        <f>BK228</f>
        <v>0</v>
      </c>
      <c r="K228" s="184"/>
      <c r="L228" s="189"/>
      <c r="M228" s="190"/>
      <c r="N228" s="191"/>
      <c r="O228" s="191"/>
      <c r="P228" s="192">
        <f>SUM(P229:P241)</f>
        <v>0</v>
      </c>
      <c r="Q228" s="191"/>
      <c r="R228" s="192">
        <f>SUM(R229:R241)</f>
        <v>0.87314406</v>
      </c>
      <c r="S228" s="191"/>
      <c r="T228" s="193">
        <f>SUM(T229:T241)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4" t="s">
        <v>77</v>
      </c>
      <c r="AT228" s="195" t="s">
        <v>71</v>
      </c>
      <c r="AU228" s="195" t="s">
        <v>77</v>
      </c>
      <c r="AY228" s="194" t="s">
        <v>112</v>
      </c>
      <c r="BK228" s="196">
        <f>SUM(BK229:BK241)</f>
        <v>0</v>
      </c>
    </row>
    <row r="229" s="2" customFormat="1" ht="49.05" customHeight="1">
      <c r="A229" s="40"/>
      <c r="B229" s="41"/>
      <c r="C229" s="199" t="s">
        <v>376</v>
      </c>
      <c r="D229" s="199" t="s">
        <v>114</v>
      </c>
      <c r="E229" s="200" t="s">
        <v>377</v>
      </c>
      <c r="F229" s="201" t="s">
        <v>378</v>
      </c>
      <c r="G229" s="202" t="s">
        <v>139</v>
      </c>
      <c r="H229" s="203">
        <v>4</v>
      </c>
      <c r="I229" s="204"/>
      <c r="J229" s="205">
        <f>ROUND(I229*H229,2)</f>
        <v>0</v>
      </c>
      <c r="K229" s="201" t="s">
        <v>118</v>
      </c>
      <c r="L229" s="46"/>
      <c r="M229" s="206" t="s">
        <v>19</v>
      </c>
      <c r="N229" s="207" t="s">
        <v>43</v>
      </c>
      <c r="O229" s="86"/>
      <c r="P229" s="208">
        <f>O229*H229</f>
        <v>0</v>
      </c>
      <c r="Q229" s="208">
        <v>0.15539952000000001</v>
      </c>
      <c r="R229" s="208">
        <f>Q229*H229</f>
        <v>0.62159808000000005</v>
      </c>
      <c r="S229" s="208">
        <v>0</v>
      </c>
      <c r="T229" s="209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0" t="s">
        <v>119</v>
      </c>
      <c r="AT229" s="210" t="s">
        <v>114</v>
      </c>
      <c r="AU229" s="210" t="s">
        <v>79</v>
      </c>
      <c r="AY229" s="19" t="s">
        <v>112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9" t="s">
        <v>77</v>
      </c>
      <c r="BK229" s="211">
        <f>ROUND(I229*H229,2)</f>
        <v>0</v>
      </c>
      <c r="BL229" s="19" t="s">
        <v>119</v>
      </c>
      <c r="BM229" s="210" t="s">
        <v>379</v>
      </c>
    </row>
    <row r="230" s="2" customFormat="1">
      <c r="A230" s="40"/>
      <c r="B230" s="41"/>
      <c r="C230" s="42"/>
      <c r="D230" s="212" t="s">
        <v>121</v>
      </c>
      <c r="E230" s="42"/>
      <c r="F230" s="213" t="s">
        <v>380</v>
      </c>
      <c r="G230" s="42"/>
      <c r="H230" s="42"/>
      <c r="I230" s="214"/>
      <c r="J230" s="42"/>
      <c r="K230" s="42"/>
      <c r="L230" s="46"/>
      <c r="M230" s="215"/>
      <c r="N230" s="216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121</v>
      </c>
      <c r="AU230" s="19" t="s">
        <v>79</v>
      </c>
    </row>
    <row r="231" s="13" customFormat="1">
      <c r="A231" s="13"/>
      <c r="B231" s="217"/>
      <c r="C231" s="218"/>
      <c r="D231" s="219" t="s">
        <v>123</v>
      </c>
      <c r="E231" s="220" t="s">
        <v>19</v>
      </c>
      <c r="F231" s="221" t="s">
        <v>142</v>
      </c>
      <c r="G231" s="218"/>
      <c r="H231" s="220" t="s">
        <v>19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7" t="s">
        <v>123</v>
      </c>
      <c r="AU231" s="227" t="s">
        <v>79</v>
      </c>
      <c r="AV231" s="13" t="s">
        <v>77</v>
      </c>
      <c r="AW231" s="13" t="s">
        <v>33</v>
      </c>
      <c r="AX231" s="13" t="s">
        <v>72</v>
      </c>
      <c r="AY231" s="227" t="s">
        <v>112</v>
      </c>
    </row>
    <row r="232" s="14" customFormat="1">
      <c r="A232" s="14"/>
      <c r="B232" s="228"/>
      <c r="C232" s="229"/>
      <c r="D232" s="219" t="s">
        <v>123</v>
      </c>
      <c r="E232" s="230" t="s">
        <v>19</v>
      </c>
      <c r="F232" s="231" t="s">
        <v>143</v>
      </c>
      <c r="G232" s="229"/>
      <c r="H232" s="232">
        <v>4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8" t="s">
        <v>123</v>
      </c>
      <c r="AU232" s="238" t="s">
        <v>79</v>
      </c>
      <c r="AV232" s="14" t="s">
        <v>79</v>
      </c>
      <c r="AW232" s="14" t="s">
        <v>33</v>
      </c>
      <c r="AX232" s="14" t="s">
        <v>77</v>
      </c>
      <c r="AY232" s="238" t="s">
        <v>112</v>
      </c>
    </row>
    <row r="233" s="2" customFormat="1" ht="16.5" customHeight="1">
      <c r="A233" s="40"/>
      <c r="B233" s="41"/>
      <c r="C233" s="250" t="s">
        <v>381</v>
      </c>
      <c r="D233" s="250" t="s">
        <v>205</v>
      </c>
      <c r="E233" s="251" t="s">
        <v>382</v>
      </c>
      <c r="F233" s="252" t="s">
        <v>383</v>
      </c>
      <c r="G233" s="253" t="s">
        <v>139</v>
      </c>
      <c r="H233" s="254">
        <v>4</v>
      </c>
      <c r="I233" s="255"/>
      <c r="J233" s="256">
        <f>ROUND(I233*H233,2)</f>
        <v>0</v>
      </c>
      <c r="K233" s="252" t="s">
        <v>118</v>
      </c>
      <c r="L233" s="257"/>
      <c r="M233" s="258" t="s">
        <v>19</v>
      </c>
      <c r="N233" s="259" t="s">
        <v>43</v>
      </c>
      <c r="O233" s="86"/>
      <c r="P233" s="208">
        <f>O233*H233</f>
        <v>0</v>
      </c>
      <c r="Q233" s="208">
        <v>0.056000000000000001</v>
      </c>
      <c r="R233" s="208">
        <f>Q233*H233</f>
        <v>0.22400000000000001</v>
      </c>
      <c r="S233" s="208">
        <v>0</v>
      </c>
      <c r="T233" s="20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0" t="s">
        <v>166</v>
      </c>
      <c r="AT233" s="210" t="s">
        <v>205</v>
      </c>
      <c r="AU233" s="210" t="s">
        <v>79</v>
      </c>
      <c r="AY233" s="19" t="s">
        <v>112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9" t="s">
        <v>77</v>
      </c>
      <c r="BK233" s="211">
        <f>ROUND(I233*H233,2)</f>
        <v>0</v>
      </c>
      <c r="BL233" s="19" t="s">
        <v>119</v>
      </c>
      <c r="BM233" s="210" t="s">
        <v>384</v>
      </c>
    </row>
    <row r="234" s="2" customFormat="1" ht="55.5" customHeight="1">
      <c r="A234" s="40"/>
      <c r="B234" s="41"/>
      <c r="C234" s="199" t="s">
        <v>385</v>
      </c>
      <c r="D234" s="199" t="s">
        <v>114</v>
      </c>
      <c r="E234" s="200" t="s">
        <v>386</v>
      </c>
      <c r="F234" s="201" t="s">
        <v>387</v>
      </c>
      <c r="G234" s="202" t="s">
        <v>139</v>
      </c>
      <c r="H234" s="203">
        <v>124</v>
      </c>
      <c r="I234" s="204"/>
      <c r="J234" s="205">
        <f>ROUND(I234*H234,2)</f>
        <v>0</v>
      </c>
      <c r="K234" s="201" t="s">
        <v>118</v>
      </c>
      <c r="L234" s="46"/>
      <c r="M234" s="206" t="s">
        <v>19</v>
      </c>
      <c r="N234" s="207" t="s">
        <v>43</v>
      </c>
      <c r="O234" s="86"/>
      <c r="P234" s="208">
        <f>O234*H234</f>
        <v>0</v>
      </c>
      <c r="Q234" s="208">
        <v>0.00022049999999999999</v>
      </c>
      <c r="R234" s="208">
        <f>Q234*H234</f>
        <v>0.027341999999999998</v>
      </c>
      <c r="S234" s="208">
        <v>0</v>
      </c>
      <c r="T234" s="209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0" t="s">
        <v>119</v>
      </c>
      <c r="AT234" s="210" t="s">
        <v>114</v>
      </c>
      <c r="AU234" s="210" t="s">
        <v>79</v>
      </c>
      <c r="AY234" s="19" t="s">
        <v>112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9" t="s">
        <v>77</v>
      </c>
      <c r="BK234" s="211">
        <f>ROUND(I234*H234,2)</f>
        <v>0</v>
      </c>
      <c r="BL234" s="19" t="s">
        <v>119</v>
      </c>
      <c r="BM234" s="210" t="s">
        <v>388</v>
      </c>
    </row>
    <row r="235" s="2" customFormat="1">
      <c r="A235" s="40"/>
      <c r="B235" s="41"/>
      <c r="C235" s="42"/>
      <c r="D235" s="212" t="s">
        <v>121</v>
      </c>
      <c r="E235" s="42"/>
      <c r="F235" s="213" t="s">
        <v>389</v>
      </c>
      <c r="G235" s="42"/>
      <c r="H235" s="42"/>
      <c r="I235" s="214"/>
      <c r="J235" s="42"/>
      <c r="K235" s="42"/>
      <c r="L235" s="46"/>
      <c r="M235" s="215"/>
      <c r="N235" s="216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121</v>
      </c>
      <c r="AU235" s="19" t="s">
        <v>79</v>
      </c>
    </row>
    <row r="236" s="13" customFormat="1">
      <c r="A236" s="13"/>
      <c r="B236" s="217"/>
      <c r="C236" s="218"/>
      <c r="D236" s="219" t="s">
        <v>123</v>
      </c>
      <c r="E236" s="220" t="s">
        <v>19</v>
      </c>
      <c r="F236" s="221" t="s">
        <v>390</v>
      </c>
      <c r="G236" s="218"/>
      <c r="H236" s="220" t="s">
        <v>19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7" t="s">
        <v>123</v>
      </c>
      <c r="AU236" s="227" t="s">
        <v>79</v>
      </c>
      <c r="AV236" s="13" t="s">
        <v>77</v>
      </c>
      <c r="AW236" s="13" t="s">
        <v>33</v>
      </c>
      <c r="AX236" s="13" t="s">
        <v>72</v>
      </c>
      <c r="AY236" s="227" t="s">
        <v>112</v>
      </c>
    </row>
    <row r="237" s="14" customFormat="1">
      <c r="A237" s="14"/>
      <c r="B237" s="228"/>
      <c r="C237" s="229"/>
      <c r="D237" s="219" t="s">
        <v>123</v>
      </c>
      <c r="E237" s="230" t="s">
        <v>19</v>
      </c>
      <c r="F237" s="231" t="s">
        <v>391</v>
      </c>
      <c r="G237" s="229"/>
      <c r="H237" s="232">
        <v>124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8" t="s">
        <v>123</v>
      </c>
      <c r="AU237" s="238" t="s">
        <v>79</v>
      </c>
      <c r="AV237" s="14" t="s">
        <v>79</v>
      </c>
      <c r="AW237" s="14" t="s">
        <v>33</v>
      </c>
      <c r="AX237" s="14" t="s">
        <v>77</v>
      </c>
      <c r="AY237" s="238" t="s">
        <v>112</v>
      </c>
    </row>
    <row r="238" s="2" customFormat="1" ht="37.8" customHeight="1">
      <c r="A238" s="40"/>
      <c r="B238" s="41"/>
      <c r="C238" s="199" t="s">
        <v>392</v>
      </c>
      <c r="D238" s="199" t="s">
        <v>114</v>
      </c>
      <c r="E238" s="200" t="s">
        <v>393</v>
      </c>
      <c r="F238" s="201" t="s">
        <v>394</v>
      </c>
      <c r="G238" s="202" t="s">
        <v>139</v>
      </c>
      <c r="H238" s="203">
        <v>124</v>
      </c>
      <c r="I238" s="204"/>
      <c r="J238" s="205">
        <f>ROUND(I238*H238,2)</f>
        <v>0</v>
      </c>
      <c r="K238" s="201" t="s">
        <v>118</v>
      </c>
      <c r="L238" s="46"/>
      <c r="M238" s="206" t="s">
        <v>19</v>
      </c>
      <c r="N238" s="207" t="s">
        <v>43</v>
      </c>
      <c r="O238" s="86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0" t="s">
        <v>119</v>
      </c>
      <c r="AT238" s="210" t="s">
        <v>114</v>
      </c>
      <c r="AU238" s="210" t="s">
        <v>79</v>
      </c>
      <c r="AY238" s="19" t="s">
        <v>112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9" t="s">
        <v>77</v>
      </c>
      <c r="BK238" s="211">
        <f>ROUND(I238*H238,2)</f>
        <v>0</v>
      </c>
      <c r="BL238" s="19" t="s">
        <v>119</v>
      </c>
      <c r="BM238" s="210" t="s">
        <v>395</v>
      </c>
    </row>
    <row r="239" s="2" customFormat="1">
      <c r="A239" s="40"/>
      <c r="B239" s="41"/>
      <c r="C239" s="42"/>
      <c r="D239" s="212" t="s">
        <v>121</v>
      </c>
      <c r="E239" s="42"/>
      <c r="F239" s="213" t="s">
        <v>396</v>
      </c>
      <c r="G239" s="42"/>
      <c r="H239" s="42"/>
      <c r="I239" s="214"/>
      <c r="J239" s="42"/>
      <c r="K239" s="42"/>
      <c r="L239" s="46"/>
      <c r="M239" s="215"/>
      <c r="N239" s="216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121</v>
      </c>
      <c r="AU239" s="19" t="s">
        <v>79</v>
      </c>
    </row>
    <row r="240" s="2" customFormat="1" ht="24.15" customHeight="1">
      <c r="A240" s="40"/>
      <c r="B240" s="41"/>
      <c r="C240" s="199" t="s">
        <v>397</v>
      </c>
      <c r="D240" s="199" t="s">
        <v>114</v>
      </c>
      <c r="E240" s="200" t="s">
        <v>398</v>
      </c>
      <c r="F240" s="201" t="s">
        <v>399</v>
      </c>
      <c r="G240" s="202" t="s">
        <v>139</v>
      </c>
      <c r="H240" s="203">
        <v>124</v>
      </c>
      <c r="I240" s="204"/>
      <c r="J240" s="205">
        <f>ROUND(I240*H240,2)</f>
        <v>0</v>
      </c>
      <c r="K240" s="201" t="s">
        <v>118</v>
      </c>
      <c r="L240" s="46"/>
      <c r="M240" s="206" t="s">
        <v>19</v>
      </c>
      <c r="N240" s="207" t="s">
        <v>43</v>
      </c>
      <c r="O240" s="86"/>
      <c r="P240" s="208">
        <f>O240*H240</f>
        <v>0</v>
      </c>
      <c r="Q240" s="208">
        <v>1.6449999999999999E-06</v>
      </c>
      <c r="R240" s="208">
        <f>Q240*H240</f>
        <v>0.00020397999999999998</v>
      </c>
      <c r="S240" s="208">
        <v>0</v>
      </c>
      <c r="T240" s="209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0" t="s">
        <v>119</v>
      </c>
      <c r="AT240" s="210" t="s">
        <v>114</v>
      </c>
      <c r="AU240" s="210" t="s">
        <v>79</v>
      </c>
      <c r="AY240" s="19" t="s">
        <v>112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9" t="s">
        <v>77</v>
      </c>
      <c r="BK240" s="211">
        <f>ROUND(I240*H240,2)</f>
        <v>0</v>
      </c>
      <c r="BL240" s="19" t="s">
        <v>119</v>
      </c>
      <c r="BM240" s="210" t="s">
        <v>400</v>
      </c>
    </row>
    <row r="241" s="2" customFormat="1">
      <c r="A241" s="40"/>
      <c r="B241" s="41"/>
      <c r="C241" s="42"/>
      <c r="D241" s="212" t="s">
        <v>121</v>
      </c>
      <c r="E241" s="42"/>
      <c r="F241" s="213" t="s">
        <v>401</v>
      </c>
      <c r="G241" s="42"/>
      <c r="H241" s="42"/>
      <c r="I241" s="214"/>
      <c r="J241" s="42"/>
      <c r="K241" s="42"/>
      <c r="L241" s="46"/>
      <c r="M241" s="215"/>
      <c r="N241" s="216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121</v>
      </c>
      <c r="AU241" s="19" t="s">
        <v>79</v>
      </c>
    </row>
    <row r="242" s="12" customFormat="1" ht="22.8" customHeight="1">
      <c r="A242" s="12"/>
      <c r="B242" s="183"/>
      <c r="C242" s="184"/>
      <c r="D242" s="185" t="s">
        <v>71</v>
      </c>
      <c r="E242" s="197" t="s">
        <v>402</v>
      </c>
      <c r="F242" s="197" t="s">
        <v>403</v>
      </c>
      <c r="G242" s="184"/>
      <c r="H242" s="184"/>
      <c r="I242" s="187"/>
      <c r="J242" s="198">
        <f>BK242</f>
        <v>0</v>
      </c>
      <c r="K242" s="184"/>
      <c r="L242" s="189"/>
      <c r="M242" s="190"/>
      <c r="N242" s="191"/>
      <c r="O242" s="191"/>
      <c r="P242" s="192">
        <f>SUM(P243:P244)</f>
        <v>0</v>
      </c>
      <c r="Q242" s="191"/>
      <c r="R242" s="192">
        <f>SUM(R243:R244)</f>
        <v>0</v>
      </c>
      <c r="S242" s="191"/>
      <c r="T242" s="193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4" t="s">
        <v>77</v>
      </c>
      <c r="AT242" s="195" t="s">
        <v>71</v>
      </c>
      <c r="AU242" s="195" t="s">
        <v>77</v>
      </c>
      <c r="AY242" s="194" t="s">
        <v>112</v>
      </c>
      <c r="BK242" s="196">
        <f>SUM(BK243:BK244)</f>
        <v>0</v>
      </c>
    </row>
    <row r="243" s="2" customFormat="1" ht="49.05" customHeight="1">
      <c r="A243" s="40"/>
      <c r="B243" s="41"/>
      <c r="C243" s="199" t="s">
        <v>404</v>
      </c>
      <c r="D243" s="199" t="s">
        <v>114</v>
      </c>
      <c r="E243" s="200" t="s">
        <v>405</v>
      </c>
      <c r="F243" s="201" t="s">
        <v>406</v>
      </c>
      <c r="G243" s="202" t="s">
        <v>208</v>
      </c>
      <c r="H243" s="203">
        <v>138.10400000000001</v>
      </c>
      <c r="I243" s="204"/>
      <c r="J243" s="205">
        <f>ROUND(I243*H243,2)</f>
        <v>0</v>
      </c>
      <c r="K243" s="201" t="s">
        <v>118</v>
      </c>
      <c r="L243" s="46"/>
      <c r="M243" s="206" t="s">
        <v>19</v>
      </c>
      <c r="N243" s="207" t="s">
        <v>43</v>
      </c>
      <c r="O243" s="86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0" t="s">
        <v>119</v>
      </c>
      <c r="AT243" s="210" t="s">
        <v>114</v>
      </c>
      <c r="AU243" s="210" t="s">
        <v>79</v>
      </c>
      <c r="AY243" s="19" t="s">
        <v>112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9" t="s">
        <v>77</v>
      </c>
      <c r="BK243" s="211">
        <f>ROUND(I243*H243,2)</f>
        <v>0</v>
      </c>
      <c r="BL243" s="19" t="s">
        <v>119</v>
      </c>
      <c r="BM243" s="210" t="s">
        <v>407</v>
      </c>
    </row>
    <row r="244" s="2" customFormat="1">
      <c r="A244" s="40"/>
      <c r="B244" s="41"/>
      <c r="C244" s="42"/>
      <c r="D244" s="212" t="s">
        <v>121</v>
      </c>
      <c r="E244" s="42"/>
      <c r="F244" s="213" t="s">
        <v>408</v>
      </c>
      <c r="G244" s="42"/>
      <c r="H244" s="42"/>
      <c r="I244" s="214"/>
      <c r="J244" s="42"/>
      <c r="K244" s="42"/>
      <c r="L244" s="46"/>
      <c r="M244" s="215"/>
      <c r="N244" s="21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121</v>
      </c>
      <c r="AU244" s="19" t="s">
        <v>79</v>
      </c>
    </row>
    <row r="245" s="12" customFormat="1" ht="25.92" customHeight="1">
      <c r="A245" s="12"/>
      <c r="B245" s="183"/>
      <c r="C245" s="184"/>
      <c r="D245" s="185" t="s">
        <v>71</v>
      </c>
      <c r="E245" s="186" t="s">
        <v>409</v>
      </c>
      <c r="F245" s="186" t="s">
        <v>410</v>
      </c>
      <c r="G245" s="184"/>
      <c r="H245" s="184"/>
      <c r="I245" s="187"/>
      <c r="J245" s="188">
        <f>BK245</f>
        <v>0</v>
      </c>
      <c r="K245" s="184"/>
      <c r="L245" s="189"/>
      <c r="M245" s="190"/>
      <c r="N245" s="191"/>
      <c r="O245" s="191"/>
      <c r="P245" s="192">
        <f>P246</f>
        <v>0</v>
      </c>
      <c r="Q245" s="191"/>
      <c r="R245" s="192">
        <f>R246</f>
        <v>0</v>
      </c>
      <c r="S245" s="191"/>
      <c r="T245" s="193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4" t="s">
        <v>77</v>
      </c>
      <c r="AT245" s="195" t="s">
        <v>71</v>
      </c>
      <c r="AU245" s="195" t="s">
        <v>72</v>
      </c>
      <c r="AY245" s="194" t="s">
        <v>112</v>
      </c>
      <c r="BK245" s="196">
        <f>BK246</f>
        <v>0</v>
      </c>
    </row>
    <row r="246" s="12" customFormat="1" ht="22.8" customHeight="1">
      <c r="A246" s="12"/>
      <c r="B246" s="183"/>
      <c r="C246" s="184"/>
      <c r="D246" s="185" t="s">
        <v>71</v>
      </c>
      <c r="E246" s="197" t="s">
        <v>411</v>
      </c>
      <c r="F246" s="197" t="s">
        <v>412</v>
      </c>
      <c r="G246" s="184"/>
      <c r="H246" s="184"/>
      <c r="I246" s="187"/>
      <c r="J246" s="198">
        <f>BK246</f>
        <v>0</v>
      </c>
      <c r="K246" s="184"/>
      <c r="L246" s="189"/>
      <c r="M246" s="190"/>
      <c r="N246" s="191"/>
      <c r="O246" s="191"/>
      <c r="P246" s="192">
        <f>SUM(P247:P266)</f>
        <v>0</v>
      </c>
      <c r="Q246" s="191"/>
      <c r="R246" s="192">
        <f>SUM(R247:R266)</f>
        <v>0</v>
      </c>
      <c r="S246" s="191"/>
      <c r="T246" s="193">
        <f>SUM(T247:T266)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4" t="s">
        <v>77</v>
      </c>
      <c r="AT246" s="195" t="s">
        <v>71</v>
      </c>
      <c r="AU246" s="195" t="s">
        <v>77</v>
      </c>
      <c r="AY246" s="194" t="s">
        <v>112</v>
      </c>
      <c r="BK246" s="196">
        <f>SUM(BK247:BK266)</f>
        <v>0</v>
      </c>
    </row>
    <row r="247" s="2" customFormat="1" ht="37.8" customHeight="1">
      <c r="A247" s="40"/>
      <c r="B247" s="41"/>
      <c r="C247" s="199" t="s">
        <v>413</v>
      </c>
      <c r="D247" s="199" t="s">
        <v>114</v>
      </c>
      <c r="E247" s="200" t="s">
        <v>414</v>
      </c>
      <c r="F247" s="201" t="s">
        <v>415</v>
      </c>
      <c r="G247" s="202" t="s">
        <v>208</v>
      </c>
      <c r="H247" s="203">
        <v>39.296999999999997</v>
      </c>
      <c r="I247" s="204"/>
      <c r="J247" s="205">
        <f>ROUND(I247*H247,2)</f>
        <v>0</v>
      </c>
      <c r="K247" s="201" t="s">
        <v>118</v>
      </c>
      <c r="L247" s="46"/>
      <c r="M247" s="206" t="s">
        <v>19</v>
      </c>
      <c r="N247" s="207" t="s">
        <v>43</v>
      </c>
      <c r="O247" s="86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0" t="s">
        <v>119</v>
      </c>
      <c r="AT247" s="210" t="s">
        <v>114</v>
      </c>
      <c r="AU247" s="210" t="s">
        <v>79</v>
      </c>
      <c r="AY247" s="19" t="s">
        <v>112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9" t="s">
        <v>77</v>
      </c>
      <c r="BK247" s="211">
        <f>ROUND(I247*H247,2)</f>
        <v>0</v>
      </c>
      <c r="BL247" s="19" t="s">
        <v>119</v>
      </c>
      <c r="BM247" s="210" t="s">
        <v>416</v>
      </c>
    </row>
    <row r="248" s="2" customFormat="1">
      <c r="A248" s="40"/>
      <c r="B248" s="41"/>
      <c r="C248" s="42"/>
      <c r="D248" s="212" t="s">
        <v>121</v>
      </c>
      <c r="E248" s="42"/>
      <c r="F248" s="213" t="s">
        <v>417</v>
      </c>
      <c r="G248" s="42"/>
      <c r="H248" s="42"/>
      <c r="I248" s="214"/>
      <c r="J248" s="42"/>
      <c r="K248" s="42"/>
      <c r="L248" s="46"/>
      <c r="M248" s="215"/>
      <c r="N248" s="21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121</v>
      </c>
      <c r="AU248" s="19" t="s">
        <v>79</v>
      </c>
    </row>
    <row r="249" s="2" customFormat="1" ht="37.8" customHeight="1">
      <c r="A249" s="40"/>
      <c r="B249" s="41"/>
      <c r="C249" s="199" t="s">
        <v>418</v>
      </c>
      <c r="D249" s="199" t="s">
        <v>114</v>
      </c>
      <c r="E249" s="200" t="s">
        <v>419</v>
      </c>
      <c r="F249" s="201" t="s">
        <v>420</v>
      </c>
      <c r="G249" s="202" t="s">
        <v>208</v>
      </c>
      <c r="H249" s="203">
        <v>353.61900000000003</v>
      </c>
      <c r="I249" s="204"/>
      <c r="J249" s="205">
        <f>ROUND(I249*H249,2)</f>
        <v>0</v>
      </c>
      <c r="K249" s="201" t="s">
        <v>118</v>
      </c>
      <c r="L249" s="46"/>
      <c r="M249" s="206" t="s">
        <v>19</v>
      </c>
      <c r="N249" s="207" t="s">
        <v>43</v>
      </c>
      <c r="O249" s="86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0" t="s">
        <v>119</v>
      </c>
      <c r="AT249" s="210" t="s">
        <v>114</v>
      </c>
      <c r="AU249" s="210" t="s">
        <v>79</v>
      </c>
      <c r="AY249" s="19" t="s">
        <v>112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9" t="s">
        <v>77</v>
      </c>
      <c r="BK249" s="211">
        <f>ROUND(I249*H249,2)</f>
        <v>0</v>
      </c>
      <c r="BL249" s="19" t="s">
        <v>119</v>
      </c>
      <c r="BM249" s="210" t="s">
        <v>421</v>
      </c>
    </row>
    <row r="250" s="2" customFormat="1">
      <c r="A250" s="40"/>
      <c r="B250" s="41"/>
      <c r="C250" s="42"/>
      <c r="D250" s="212" t="s">
        <v>121</v>
      </c>
      <c r="E250" s="42"/>
      <c r="F250" s="213" t="s">
        <v>422</v>
      </c>
      <c r="G250" s="42"/>
      <c r="H250" s="42"/>
      <c r="I250" s="214"/>
      <c r="J250" s="42"/>
      <c r="K250" s="42"/>
      <c r="L250" s="46"/>
      <c r="M250" s="215"/>
      <c r="N250" s="216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121</v>
      </c>
      <c r="AU250" s="19" t="s">
        <v>79</v>
      </c>
    </row>
    <row r="251" s="13" customFormat="1">
      <c r="A251" s="13"/>
      <c r="B251" s="217"/>
      <c r="C251" s="218"/>
      <c r="D251" s="219" t="s">
        <v>123</v>
      </c>
      <c r="E251" s="220" t="s">
        <v>19</v>
      </c>
      <c r="F251" s="221" t="s">
        <v>190</v>
      </c>
      <c r="G251" s="218"/>
      <c r="H251" s="220" t="s">
        <v>19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7" t="s">
        <v>123</v>
      </c>
      <c r="AU251" s="227" t="s">
        <v>79</v>
      </c>
      <c r="AV251" s="13" t="s">
        <v>77</v>
      </c>
      <c r="AW251" s="13" t="s">
        <v>33</v>
      </c>
      <c r="AX251" s="13" t="s">
        <v>72</v>
      </c>
      <c r="AY251" s="227" t="s">
        <v>112</v>
      </c>
    </row>
    <row r="252" s="14" customFormat="1">
      <c r="A252" s="14"/>
      <c r="B252" s="228"/>
      <c r="C252" s="229"/>
      <c r="D252" s="219" t="s">
        <v>123</v>
      </c>
      <c r="E252" s="230" t="s">
        <v>19</v>
      </c>
      <c r="F252" s="231" t="s">
        <v>423</v>
      </c>
      <c r="G252" s="229"/>
      <c r="H252" s="232">
        <v>353.61900000000003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8" t="s">
        <v>123</v>
      </c>
      <c r="AU252" s="238" t="s">
        <v>79</v>
      </c>
      <c r="AV252" s="14" t="s">
        <v>79</v>
      </c>
      <c r="AW252" s="14" t="s">
        <v>33</v>
      </c>
      <c r="AX252" s="14" t="s">
        <v>77</v>
      </c>
      <c r="AY252" s="238" t="s">
        <v>112</v>
      </c>
    </row>
    <row r="253" s="2" customFormat="1" ht="44.25" customHeight="1">
      <c r="A253" s="40"/>
      <c r="B253" s="41"/>
      <c r="C253" s="199" t="s">
        <v>424</v>
      </c>
      <c r="D253" s="199" t="s">
        <v>114</v>
      </c>
      <c r="E253" s="200" t="s">
        <v>425</v>
      </c>
      <c r="F253" s="201" t="s">
        <v>426</v>
      </c>
      <c r="G253" s="202" t="s">
        <v>208</v>
      </c>
      <c r="H253" s="203">
        <v>0.81999999999999995</v>
      </c>
      <c r="I253" s="204"/>
      <c r="J253" s="205">
        <f>ROUND(I253*H253,2)</f>
        <v>0</v>
      </c>
      <c r="K253" s="201" t="s">
        <v>118</v>
      </c>
      <c r="L253" s="46"/>
      <c r="M253" s="206" t="s">
        <v>19</v>
      </c>
      <c r="N253" s="207" t="s">
        <v>43</v>
      </c>
      <c r="O253" s="86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0" t="s">
        <v>119</v>
      </c>
      <c r="AT253" s="210" t="s">
        <v>114</v>
      </c>
      <c r="AU253" s="210" t="s">
        <v>79</v>
      </c>
      <c r="AY253" s="19" t="s">
        <v>112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9" t="s">
        <v>77</v>
      </c>
      <c r="BK253" s="211">
        <f>ROUND(I253*H253,2)</f>
        <v>0</v>
      </c>
      <c r="BL253" s="19" t="s">
        <v>119</v>
      </c>
      <c r="BM253" s="210" t="s">
        <v>427</v>
      </c>
    </row>
    <row r="254" s="2" customFormat="1">
      <c r="A254" s="40"/>
      <c r="B254" s="41"/>
      <c r="C254" s="42"/>
      <c r="D254" s="212" t="s">
        <v>121</v>
      </c>
      <c r="E254" s="42"/>
      <c r="F254" s="213" t="s">
        <v>428</v>
      </c>
      <c r="G254" s="42"/>
      <c r="H254" s="42"/>
      <c r="I254" s="214"/>
      <c r="J254" s="42"/>
      <c r="K254" s="42"/>
      <c r="L254" s="46"/>
      <c r="M254" s="215"/>
      <c r="N254" s="216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121</v>
      </c>
      <c r="AU254" s="19" t="s">
        <v>79</v>
      </c>
    </row>
    <row r="255" s="13" customFormat="1">
      <c r="A255" s="13"/>
      <c r="B255" s="217"/>
      <c r="C255" s="218"/>
      <c r="D255" s="219" t="s">
        <v>123</v>
      </c>
      <c r="E255" s="220" t="s">
        <v>19</v>
      </c>
      <c r="F255" s="221" t="s">
        <v>429</v>
      </c>
      <c r="G255" s="218"/>
      <c r="H255" s="220" t="s">
        <v>19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7" t="s">
        <v>123</v>
      </c>
      <c r="AU255" s="227" t="s">
        <v>79</v>
      </c>
      <c r="AV255" s="13" t="s">
        <v>77</v>
      </c>
      <c r="AW255" s="13" t="s">
        <v>33</v>
      </c>
      <c r="AX255" s="13" t="s">
        <v>72</v>
      </c>
      <c r="AY255" s="227" t="s">
        <v>112</v>
      </c>
    </row>
    <row r="256" s="14" customFormat="1">
      <c r="A256" s="14"/>
      <c r="B256" s="228"/>
      <c r="C256" s="229"/>
      <c r="D256" s="219" t="s">
        <v>123</v>
      </c>
      <c r="E256" s="230" t="s">
        <v>19</v>
      </c>
      <c r="F256" s="231" t="s">
        <v>430</v>
      </c>
      <c r="G256" s="229"/>
      <c r="H256" s="232">
        <v>0.81999999999999995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8" t="s">
        <v>123</v>
      </c>
      <c r="AU256" s="238" t="s">
        <v>79</v>
      </c>
      <c r="AV256" s="14" t="s">
        <v>79</v>
      </c>
      <c r="AW256" s="14" t="s">
        <v>33</v>
      </c>
      <c r="AX256" s="14" t="s">
        <v>77</v>
      </c>
      <c r="AY256" s="238" t="s">
        <v>112</v>
      </c>
    </row>
    <row r="257" s="2" customFormat="1" ht="44.25" customHeight="1">
      <c r="A257" s="40"/>
      <c r="B257" s="41"/>
      <c r="C257" s="199" t="s">
        <v>431</v>
      </c>
      <c r="D257" s="199" t="s">
        <v>114</v>
      </c>
      <c r="E257" s="200" t="s">
        <v>432</v>
      </c>
      <c r="F257" s="201" t="s">
        <v>433</v>
      </c>
      <c r="G257" s="202" t="s">
        <v>208</v>
      </c>
      <c r="H257" s="203">
        <v>173.86000000000001</v>
      </c>
      <c r="I257" s="204"/>
      <c r="J257" s="205">
        <f>ROUND(I257*H257,2)</f>
        <v>0</v>
      </c>
      <c r="K257" s="201" t="s">
        <v>118</v>
      </c>
      <c r="L257" s="46"/>
      <c r="M257" s="206" t="s">
        <v>19</v>
      </c>
      <c r="N257" s="207" t="s">
        <v>43</v>
      </c>
      <c r="O257" s="86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0" t="s">
        <v>119</v>
      </c>
      <c r="AT257" s="210" t="s">
        <v>114</v>
      </c>
      <c r="AU257" s="210" t="s">
        <v>79</v>
      </c>
      <c r="AY257" s="19" t="s">
        <v>112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9" t="s">
        <v>77</v>
      </c>
      <c r="BK257" s="211">
        <f>ROUND(I257*H257,2)</f>
        <v>0</v>
      </c>
      <c r="BL257" s="19" t="s">
        <v>119</v>
      </c>
      <c r="BM257" s="210" t="s">
        <v>434</v>
      </c>
    </row>
    <row r="258" s="2" customFormat="1">
      <c r="A258" s="40"/>
      <c r="B258" s="41"/>
      <c r="C258" s="42"/>
      <c r="D258" s="212" t="s">
        <v>121</v>
      </c>
      <c r="E258" s="42"/>
      <c r="F258" s="213" t="s">
        <v>435</v>
      </c>
      <c r="G258" s="42"/>
      <c r="H258" s="42"/>
      <c r="I258" s="214"/>
      <c r="J258" s="42"/>
      <c r="K258" s="42"/>
      <c r="L258" s="46"/>
      <c r="M258" s="215"/>
      <c r="N258" s="216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121</v>
      </c>
      <c r="AU258" s="19" t="s">
        <v>79</v>
      </c>
    </row>
    <row r="259" s="13" customFormat="1">
      <c r="A259" s="13"/>
      <c r="B259" s="217"/>
      <c r="C259" s="218"/>
      <c r="D259" s="219" t="s">
        <v>123</v>
      </c>
      <c r="E259" s="220" t="s">
        <v>19</v>
      </c>
      <c r="F259" s="221" t="s">
        <v>436</v>
      </c>
      <c r="G259" s="218"/>
      <c r="H259" s="220" t="s">
        <v>19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7" t="s">
        <v>123</v>
      </c>
      <c r="AU259" s="227" t="s">
        <v>79</v>
      </c>
      <c r="AV259" s="13" t="s">
        <v>77</v>
      </c>
      <c r="AW259" s="13" t="s">
        <v>33</v>
      </c>
      <c r="AX259" s="13" t="s">
        <v>72</v>
      </c>
      <c r="AY259" s="227" t="s">
        <v>112</v>
      </c>
    </row>
    <row r="260" s="14" customFormat="1">
      <c r="A260" s="14"/>
      <c r="B260" s="228"/>
      <c r="C260" s="229"/>
      <c r="D260" s="219" t="s">
        <v>123</v>
      </c>
      <c r="E260" s="230" t="s">
        <v>19</v>
      </c>
      <c r="F260" s="231" t="s">
        <v>437</v>
      </c>
      <c r="G260" s="229"/>
      <c r="H260" s="232">
        <v>155.88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8" t="s">
        <v>123</v>
      </c>
      <c r="AU260" s="238" t="s">
        <v>79</v>
      </c>
      <c r="AV260" s="14" t="s">
        <v>79</v>
      </c>
      <c r="AW260" s="14" t="s">
        <v>33</v>
      </c>
      <c r="AX260" s="14" t="s">
        <v>72</v>
      </c>
      <c r="AY260" s="238" t="s">
        <v>112</v>
      </c>
    </row>
    <row r="261" s="13" customFormat="1">
      <c r="A261" s="13"/>
      <c r="B261" s="217"/>
      <c r="C261" s="218"/>
      <c r="D261" s="219" t="s">
        <v>123</v>
      </c>
      <c r="E261" s="220" t="s">
        <v>19</v>
      </c>
      <c r="F261" s="221" t="s">
        <v>438</v>
      </c>
      <c r="G261" s="218"/>
      <c r="H261" s="220" t="s">
        <v>19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7" t="s">
        <v>123</v>
      </c>
      <c r="AU261" s="227" t="s">
        <v>79</v>
      </c>
      <c r="AV261" s="13" t="s">
        <v>77</v>
      </c>
      <c r="AW261" s="13" t="s">
        <v>33</v>
      </c>
      <c r="AX261" s="13" t="s">
        <v>72</v>
      </c>
      <c r="AY261" s="227" t="s">
        <v>112</v>
      </c>
    </row>
    <row r="262" s="14" customFormat="1">
      <c r="A262" s="14"/>
      <c r="B262" s="228"/>
      <c r="C262" s="229"/>
      <c r="D262" s="219" t="s">
        <v>123</v>
      </c>
      <c r="E262" s="230" t="s">
        <v>19</v>
      </c>
      <c r="F262" s="231" t="s">
        <v>439</v>
      </c>
      <c r="G262" s="229"/>
      <c r="H262" s="232">
        <v>17.98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8" t="s">
        <v>123</v>
      </c>
      <c r="AU262" s="238" t="s">
        <v>79</v>
      </c>
      <c r="AV262" s="14" t="s">
        <v>79</v>
      </c>
      <c r="AW262" s="14" t="s">
        <v>33</v>
      </c>
      <c r="AX262" s="14" t="s">
        <v>72</v>
      </c>
      <c r="AY262" s="238" t="s">
        <v>112</v>
      </c>
    </row>
    <row r="263" s="15" customFormat="1">
      <c r="A263" s="15"/>
      <c r="B263" s="239"/>
      <c r="C263" s="240"/>
      <c r="D263" s="219" t="s">
        <v>123</v>
      </c>
      <c r="E263" s="241" t="s">
        <v>19</v>
      </c>
      <c r="F263" s="242" t="s">
        <v>195</v>
      </c>
      <c r="G263" s="240"/>
      <c r="H263" s="243">
        <v>173.85999999999999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49" t="s">
        <v>123</v>
      </c>
      <c r="AU263" s="249" t="s">
        <v>79</v>
      </c>
      <c r="AV263" s="15" t="s">
        <v>119</v>
      </c>
      <c r="AW263" s="15" t="s">
        <v>33</v>
      </c>
      <c r="AX263" s="15" t="s">
        <v>77</v>
      </c>
      <c r="AY263" s="249" t="s">
        <v>112</v>
      </c>
    </row>
    <row r="264" s="2" customFormat="1" ht="44.25" customHeight="1">
      <c r="A264" s="40"/>
      <c r="B264" s="41"/>
      <c r="C264" s="199" t="s">
        <v>440</v>
      </c>
      <c r="D264" s="199" t="s">
        <v>114</v>
      </c>
      <c r="E264" s="200" t="s">
        <v>441</v>
      </c>
      <c r="F264" s="201" t="s">
        <v>442</v>
      </c>
      <c r="G264" s="202" t="s">
        <v>208</v>
      </c>
      <c r="H264" s="203">
        <v>20.489999999999998</v>
      </c>
      <c r="I264" s="204"/>
      <c r="J264" s="205">
        <f>ROUND(I264*H264,2)</f>
        <v>0</v>
      </c>
      <c r="K264" s="201" t="s">
        <v>118</v>
      </c>
      <c r="L264" s="46"/>
      <c r="M264" s="206" t="s">
        <v>19</v>
      </c>
      <c r="N264" s="207" t="s">
        <v>43</v>
      </c>
      <c r="O264" s="86"/>
      <c r="P264" s="208">
        <f>O264*H264</f>
        <v>0</v>
      </c>
      <c r="Q264" s="208">
        <v>0</v>
      </c>
      <c r="R264" s="208">
        <f>Q264*H264</f>
        <v>0</v>
      </c>
      <c r="S264" s="208">
        <v>0</v>
      </c>
      <c r="T264" s="209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0" t="s">
        <v>119</v>
      </c>
      <c r="AT264" s="210" t="s">
        <v>114</v>
      </c>
      <c r="AU264" s="210" t="s">
        <v>79</v>
      </c>
      <c r="AY264" s="19" t="s">
        <v>112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9" t="s">
        <v>77</v>
      </c>
      <c r="BK264" s="211">
        <f>ROUND(I264*H264,2)</f>
        <v>0</v>
      </c>
      <c r="BL264" s="19" t="s">
        <v>119</v>
      </c>
      <c r="BM264" s="210" t="s">
        <v>443</v>
      </c>
    </row>
    <row r="265" s="2" customFormat="1">
      <c r="A265" s="40"/>
      <c r="B265" s="41"/>
      <c r="C265" s="42"/>
      <c r="D265" s="212" t="s">
        <v>121</v>
      </c>
      <c r="E265" s="42"/>
      <c r="F265" s="213" t="s">
        <v>444</v>
      </c>
      <c r="G265" s="42"/>
      <c r="H265" s="42"/>
      <c r="I265" s="214"/>
      <c r="J265" s="42"/>
      <c r="K265" s="42"/>
      <c r="L265" s="46"/>
      <c r="M265" s="215"/>
      <c r="N265" s="216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121</v>
      </c>
      <c r="AU265" s="19" t="s">
        <v>79</v>
      </c>
    </row>
    <row r="266" s="14" customFormat="1">
      <c r="A266" s="14"/>
      <c r="B266" s="228"/>
      <c r="C266" s="229"/>
      <c r="D266" s="219" t="s">
        <v>123</v>
      </c>
      <c r="E266" s="230" t="s">
        <v>19</v>
      </c>
      <c r="F266" s="231" t="s">
        <v>445</v>
      </c>
      <c r="G266" s="229"/>
      <c r="H266" s="232">
        <v>20.489999999999998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8" t="s">
        <v>123</v>
      </c>
      <c r="AU266" s="238" t="s">
        <v>79</v>
      </c>
      <c r="AV266" s="14" t="s">
        <v>79</v>
      </c>
      <c r="AW266" s="14" t="s">
        <v>33</v>
      </c>
      <c r="AX266" s="14" t="s">
        <v>77</v>
      </c>
      <c r="AY266" s="238" t="s">
        <v>112</v>
      </c>
    </row>
    <row r="267" s="12" customFormat="1" ht="25.92" customHeight="1">
      <c r="A267" s="12"/>
      <c r="B267" s="183"/>
      <c r="C267" s="184"/>
      <c r="D267" s="185" t="s">
        <v>71</v>
      </c>
      <c r="E267" s="186" t="s">
        <v>446</v>
      </c>
      <c r="F267" s="186" t="s">
        <v>447</v>
      </c>
      <c r="G267" s="184"/>
      <c r="H267" s="184"/>
      <c r="I267" s="187"/>
      <c r="J267" s="188">
        <f>BK267</f>
        <v>0</v>
      </c>
      <c r="K267" s="184"/>
      <c r="L267" s="189"/>
      <c r="M267" s="190"/>
      <c r="N267" s="191"/>
      <c r="O267" s="191"/>
      <c r="P267" s="192">
        <f>P268+P277</f>
        <v>0</v>
      </c>
      <c r="Q267" s="191"/>
      <c r="R267" s="192">
        <f>R268+R277</f>
        <v>0</v>
      </c>
      <c r="S267" s="191"/>
      <c r="T267" s="193">
        <f>T268+T277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4" t="s">
        <v>144</v>
      </c>
      <c r="AT267" s="195" t="s">
        <v>71</v>
      </c>
      <c r="AU267" s="195" t="s">
        <v>72</v>
      </c>
      <c r="AY267" s="194" t="s">
        <v>112</v>
      </c>
      <c r="BK267" s="196">
        <f>BK268+BK277</f>
        <v>0</v>
      </c>
    </row>
    <row r="268" s="12" customFormat="1" ht="22.8" customHeight="1">
      <c r="A268" s="12"/>
      <c r="B268" s="183"/>
      <c r="C268" s="184"/>
      <c r="D268" s="185" t="s">
        <v>71</v>
      </c>
      <c r="E268" s="197" t="s">
        <v>448</v>
      </c>
      <c r="F268" s="197" t="s">
        <v>449</v>
      </c>
      <c r="G268" s="184"/>
      <c r="H268" s="184"/>
      <c r="I268" s="187"/>
      <c r="J268" s="198">
        <f>BK268</f>
        <v>0</v>
      </c>
      <c r="K268" s="184"/>
      <c r="L268" s="189"/>
      <c r="M268" s="190"/>
      <c r="N268" s="191"/>
      <c r="O268" s="191"/>
      <c r="P268" s="192">
        <f>SUM(P269:P276)</f>
        <v>0</v>
      </c>
      <c r="Q268" s="191"/>
      <c r="R268" s="192">
        <f>SUM(R269:R276)</f>
        <v>0</v>
      </c>
      <c r="S268" s="191"/>
      <c r="T268" s="193">
        <f>SUM(T269:T276)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4" t="s">
        <v>144</v>
      </c>
      <c r="AT268" s="195" t="s">
        <v>71</v>
      </c>
      <c r="AU268" s="195" t="s">
        <v>77</v>
      </c>
      <c r="AY268" s="194" t="s">
        <v>112</v>
      </c>
      <c r="BK268" s="196">
        <f>SUM(BK269:BK276)</f>
        <v>0</v>
      </c>
    </row>
    <row r="269" s="2" customFormat="1" ht="16.5" customHeight="1">
      <c r="A269" s="40"/>
      <c r="B269" s="41"/>
      <c r="C269" s="199" t="s">
        <v>450</v>
      </c>
      <c r="D269" s="199" t="s">
        <v>114</v>
      </c>
      <c r="E269" s="200" t="s">
        <v>451</v>
      </c>
      <c r="F269" s="201" t="s">
        <v>452</v>
      </c>
      <c r="G269" s="202" t="s">
        <v>453</v>
      </c>
      <c r="H269" s="203">
        <v>1</v>
      </c>
      <c r="I269" s="204"/>
      <c r="J269" s="205">
        <f>ROUND(I269*H269,2)</f>
        <v>0</v>
      </c>
      <c r="K269" s="201" t="s">
        <v>118</v>
      </c>
      <c r="L269" s="46"/>
      <c r="M269" s="206" t="s">
        <v>19</v>
      </c>
      <c r="N269" s="207" t="s">
        <v>43</v>
      </c>
      <c r="O269" s="86"/>
      <c r="P269" s="208">
        <f>O269*H269</f>
        <v>0</v>
      </c>
      <c r="Q269" s="208">
        <v>0</v>
      </c>
      <c r="R269" s="208">
        <f>Q269*H269</f>
        <v>0</v>
      </c>
      <c r="S269" s="208">
        <v>0</v>
      </c>
      <c r="T269" s="209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0" t="s">
        <v>454</v>
      </c>
      <c r="AT269" s="210" t="s">
        <v>114</v>
      </c>
      <c r="AU269" s="210" t="s">
        <v>79</v>
      </c>
      <c r="AY269" s="19" t="s">
        <v>112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9" t="s">
        <v>77</v>
      </c>
      <c r="BK269" s="211">
        <f>ROUND(I269*H269,2)</f>
        <v>0</v>
      </c>
      <c r="BL269" s="19" t="s">
        <v>454</v>
      </c>
      <c r="BM269" s="210" t="s">
        <v>455</v>
      </c>
    </row>
    <row r="270" s="2" customFormat="1">
      <c r="A270" s="40"/>
      <c r="B270" s="41"/>
      <c r="C270" s="42"/>
      <c r="D270" s="212" t="s">
        <v>121</v>
      </c>
      <c r="E270" s="42"/>
      <c r="F270" s="213" t="s">
        <v>456</v>
      </c>
      <c r="G270" s="42"/>
      <c r="H270" s="42"/>
      <c r="I270" s="214"/>
      <c r="J270" s="42"/>
      <c r="K270" s="42"/>
      <c r="L270" s="46"/>
      <c r="M270" s="215"/>
      <c r="N270" s="216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121</v>
      </c>
      <c r="AU270" s="19" t="s">
        <v>79</v>
      </c>
    </row>
    <row r="271" s="13" customFormat="1">
      <c r="A271" s="13"/>
      <c r="B271" s="217"/>
      <c r="C271" s="218"/>
      <c r="D271" s="219" t="s">
        <v>123</v>
      </c>
      <c r="E271" s="220" t="s">
        <v>19</v>
      </c>
      <c r="F271" s="221" t="s">
        <v>457</v>
      </c>
      <c r="G271" s="218"/>
      <c r="H271" s="220" t="s">
        <v>19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7" t="s">
        <v>123</v>
      </c>
      <c r="AU271" s="227" t="s">
        <v>79</v>
      </c>
      <c r="AV271" s="13" t="s">
        <v>77</v>
      </c>
      <c r="AW271" s="13" t="s">
        <v>33</v>
      </c>
      <c r="AX271" s="13" t="s">
        <v>72</v>
      </c>
      <c r="AY271" s="227" t="s">
        <v>112</v>
      </c>
    </row>
    <row r="272" s="14" customFormat="1">
      <c r="A272" s="14"/>
      <c r="B272" s="228"/>
      <c r="C272" s="229"/>
      <c r="D272" s="219" t="s">
        <v>123</v>
      </c>
      <c r="E272" s="230" t="s">
        <v>19</v>
      </c>
      <c r="F272" s="231" t="s">
        <v>77</v>
      </c>
      <c r="G272" s="229"/>
      <c r="H272" s="232">
        <v>1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8" t="s">
        <v>123</v>
      </c>
      <c r="AU272" s="238" t="s">
        <v>79</v>
      </c>
      <c r="AV272" s="14" t="s">
        <v>79</v>
      </c>
      <c r="AW272" s="14" t="s">
        <v>33</v>
      </c>
      <c r="AX272" s="14" t="s">
        <v>77</v>
      </c>
      <c r="AY272" s="238" t="s">
        <v>112</v>
      </c>
    </row>
    <row r="273" s="2" customFormat="1" ht="16.5" customHeight="1">
      <c r="A273" s="40"/>
      <c r="B273" s="41"/>
      <c r="C273" s="199" t="s">
        <v>458</v>
      </c>
      <c r="D273" s="199" t="s">
        <v>114</v>
      </c>
      <c r="E273" s="200" t="s">
        <v>459</v>
      </c>
      <c r="F273" s="201" t="s">
        <v>460</v>
      </c>
      <c r="G273" s="202" t="s">
        <v>453</v>
      </c>
      <c r="H273" s="203">
        <v>1</v>
      </c>
      <c r="I273" s="204"/>
      <c r="J273" s="205">
        <f>ROUND(I273*H273,2)</f>
        <v>0</v>
      </c>
      <c r="K273" s="201" t="s">
        <v>118</v>
      </c>
      <c r="L273" s="46"/>
      <c r="M273" s="206" t="s">
        <v>19</v>
      </c>
      <c r="N273" s="207" t="s">
        <v>43</v>
      </c>
      <c r="O273" s="86"/>
      <c r="P273" s="208">
        <f>O273*H273</f>
        <v>0</v>
      </c>
      <c r="Q273" s="208">
        <v>0</v>
      </c>
      <c r="R273" s="208">
        <f>Q273*H273</f>
        <v>0</v>
      </c>
      <c r="S273" s="208">
        <v>0</v>
      </c>
      <c r="T273" s="209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0" t="s">
        <v>454</v>
      </c>
      <c r="AT273" s="210" t="s">
        <v>114</v>
      </c>
      <c r="AU273" s="210" t="s">
        <v>79</v>
      </c>
      <c r="AY273" s="19" t="s">
        <v>112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9" t="s">
        <v>77</v>
      </c>
      <c r="BK273" s="211">
        <f>ROUND(I273*H273,2)</f>
        <v>0</v>
      </c>
      <c r="BL273" s="19" t="s">
        <v>454</v>
      </c>
      <c r="BM273" s="210" t="s">
        <v>461</v>
      </c>
    </row>
    <row r="274" s="2" customFormat="1">
      <c r="A274" s="40"/>
      <c r="B274" s="41"/>
      <c r="C274" s="42"/>
      <c r="D274" s="212" t="s">
        <v>121</v>
      </c>
      <c r="E274" s="42"/>
      <c r="F274" s="213" t="s">
        <v>462</v>
      </c>
      <c r="G274" s="42"/>
      <c r="H274" s="42"/>
      <c r="I274" s="214"/>
      <c r="J274" s="42"/>
      <c r="K274" s="42"/>
      <c r="L274" s="46"/>
      <c r="M274" s="215"/>
      <c r="N274" s="216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121</v>
      </c>
      <c r="AU274" s="19" t="s">
        <v>79</v>
      </c>
    </row>
    <row r="275" s="2" customFormat="1" ht="16.5" customHeight="1">
      <c r="A275" s="40"/>
      <c r="B275" s="41"/>
      <c r="C275" s="199" t="s">
        <v>463</v>
      </c>
      <c r="D275" s="199" t="s">
        <v>114</v>
      </c>
      <c r="E275" s="200" t="s">
        <v>464</v>
      </c>
      <c r="F275" s="201" t="s">
        <v>465</v>
      </c>
      <c r="G275" s="202" t="s">
        <v>453</v>
      </c>
      <c r="H275" s="203">
        <v>1</v>
      </c>
      <c r="I275" s="204"/>
      <c r="J275" s="205">
        <f>ROUND(I275*H275,2)</f>
        <v>0</v>
      </c>
      <c r="K275" s="201" t="s">
        <v>118</v>
      </c>
      <c r="L275" s="46"/>
      <c r="M275" s="206" t="s">
        <v>19</v>
      </c>
      <c r="N275" s="207" t="s">
        <v>43</v>
      </c>
      <c r="O275" s="86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0" t="s">
        <v>454</v>
      </c>
      <c r="AT275" s="210" t="s">
        <v>114</v>
      </c>
      <c r="AU275" s="210" t="s">
        <v>79</v>
      </c>
      <c r="AY275" s="19" t="s">
        <v>112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9" t="s">
        <v>77</v>
      </c>
      <c r="BK275" s="211">
        <f>ROUND(I275*H275,2)</f>
        <v>0</v>
      </c>
      <c r="BL275" s="19" t="s">
        <v>454</v>
      </c>
      <c r="BM275" s="210" t="s">
        <v>466</v>
      </c>
    </row>
    <row r="276" s="2" customFormat="1">
      <c r="A276" s="40"/>
      <c r="B276" s="41"/>
      <c r="C276" s="42"/>
      <c r="D276" s="212" t="s">
        <v>121</v>
      </c>
      <c r="E276" s="42"/>
      <c r="F276" s="213" t="s">
        <v>467</v>
      </c>
      <c r="G276" s="42"/>
      <c r="H276" s="42"/>
      <c r="I276" s="214"/>
      <c r="J276" s="42"/>
      <c r="K276" s="42"/>
      <c r="L276" s="46"/>
      <c r="M276" s="215"/>
      <c r="N276" s="216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121</v>
      </c>
      <c r="AU276" s="19" t="s">
        <v>79</v>
      </c>
    </row>
    <row r="277" s="12" customFormat="1" ht="22.8" customHeight="1">
      <c r="A277" s="12"/>
      <c r="B277" s="183"/>
      <c r="C277" s="184"/>
      <c r="D277" s="185" t="s">
        <v>71</v>
      </c>
      <c r="E277" s="197" t="s">
        <v>468</v>
      </c>
      <c r="F277" s="197" t="s">
        <v>469</v>
      </c>
      <c r="G277" s="184"/>
      <c r="H277" s="184"/>
      <c r="I277" s="187"/>
      <c r="J277" s="198">
        <f>BK277</f>
        <v>0</v>
      </c>
      <c r="K277" s="184"/>
      <c r="L277" s="189"/>
      <c r="M277" s="190"/>
      <c r="N277" s="191"/>
      <c r="O277" s="191"/>
      <c r="P277" s="192">
        <f>SUM(P278:P279)</f>
        <v>0</v>
      </c>
      <c r="Q277" s="191"/>
      <c r="R277" s="192">
        <f>SUM(R278:R279)</f>
        <v>0</v>
      </c>
      <c r="S277" s="191"/>
      <c r="T277" s="193">
        <f>SUM(T278:T279)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4" t="s">
        <v>144</v>
      </c>
      <c r="AT277" s="195" t="s">
        <v>71</v>
      </c>
      <c r="AU277" s="195" t="s">
        <v>77</v>
      </c>
      <c r="AY277" s="194" t="s">
        <v>112</v>
      </c>
      <c r="BK277" s="196">
        <f>SUM(BK278:BK279)</f>
        <v>0</v>
      </c>
    </row>
    <row r="278" s="2" customFormat="1" ht="16.5" customHeight="1">
      <c r="A278" s="40"/>
      <c r="B278" s="41"/>
      <c r="C278" s="199" t="s">
        <v>470</v>
      </c>
      <c r="D278" s="199" t="s">
        <v>114</v>
      </c>
      <c r="E278" s="200" t="s">
        <v>471</v>
      </c>
      <c r="F278" s="201" t="s">
        <v>472</v>
      </c>
      <c r="G278" s="202" t="s">
        <v>453</v>
      </c>
      <c r="H278" s="203">
        <v>1</v>
      </c>
      <c r="I278" s="204"/>
      <c r="J278" s="205">
        <f>ROUND(I278*H278,2)</f>
        <v>0</v>
      </c>
      <c r="K278" s="201" t="s">
        <v>118</v>
      </c>
      <c r="L278" s="46"/>
      <c r="M278" s="206" t="s">
        <v>19</v>
      </c>
      <c r="N278" s="207" t="s">
        <v>43</v>
      </c>
      <c r="O278" s="86"/>
      <c r="P278" s="208">
        <f>O278*H278</f>
        <v>0</v>
      </c>
      <c r="Q278" s="208">
        <v>0</v>
      </c>
      <c r="R278" s="208">
        <f>Q278*H278</f>
        <v>0</v>
      </c>
      <c r="S278" s="208">
        <v>0</v>
      </c>
      <c r="T278" s="209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0" t="s">
        <v>454</v>
      </c>
      <c r="AT278" s="210" t="s">
        <v>114</v>
      </c>
      <c r="AU278" s="210" t="s">
        <v>79</v>
      </c>
      <c r="AY278" s="19" t="s">
        <v>112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9" t="s">
        <v>77</v>
      </c>
      <c r="BK278" s="211">
        <f>ROUND(I278*H278,2)</f>
        <v>0</v>
      </c>
      <c r="BL278" s="19" t="s">
        <v>454</v>
      </c>
      <c r="BM278" s="210" t="s">
        <v>473</v>
      </c>
    </row>
    <row r="279" s="2" customFormat="1">
      <c r="A279" s="40"/>
      <c r="B279" s="41"/>
      <c r="C279" s="42"/>
      <c r="D279" s="212" t="s">
        <v>121</v>
      </c>
      <c r="E279" s="42"/>
      <c r="F279" s="213" t="s">
        <v>474</v>
      </c>
      <c r="G279" s="42"/>
      <c r="H279" s="42"/>
      <c r="I279" s="214"/>
      <c r="J279" s="42"/>
      <c r="K279" s="42"/>
      <c r="L279" s="46"/>
      <c r="M279" s="260"/>
      <c r="N279" s="261"/>
      <c r="O279" s="262"/>
      <c r="P279" s="262"/>
      <c r="Q279" s="262"/>
      <c r="R279" s="262"/>
      <c r="S279" s="262"/>
      <c r="T279" s="263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121</v>
      </c>
      <c r="AU279" s="19" t="s">
        <v>79</v>
      </c>
    </row>
    <row r="280" s="2" customFormat="1" ht="6.96" customHeight="1">
      <c r="A280" s="40"/>
      <c r="B280" s="61"/>
      <c r="C280" s="62"/>
      <c r="D280" s="62"/>
      <c r="E280" s="62"/>
      <c r="F280" s="62"/>
      <c r="G280" s="62"/>
      <c r="H280" s="62"/>
      <c r="I280" s="62"/>
      <c r="J280" s="62"/>
      <c r="K280" s="62"/>
      <c r="L280" s="46"/>
      <c r="M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</row>
  </sheetData>
  <sheetProtection sheet="1" autoFilter="0" formatColumns="0" formatRows="0" objects="1" scenarios="1" spinCount="100000" saltValue="E2ek7Om+TQXYV3+uBJMoTgSXuTqo7R5oWqbktnD6nxmst/V/pm71S7KZ17LuHmiu4HcQDuuhED2X0zUXvD4Lxg==" hashValue="r+TvCy2JcEFMIi6VkIHsMDDIFxlVEZcDSK3WYuoa3j0mt8xnr2FRdydHaXgIzUfcaed4ECfzkZxMMA+t3EQARg==" algorithmName="SHA-512" password="CC35"/>
  <autoFilter ref="C84:K279"/>
  <mergeCells count="6">
    <mergeCell ref="E7:H7"/>
    <mergeCell ref="E16:H16"/>
    <mergeCell ref="E25:H25"/>
    <mergeCell ref="E46:H46"/>
    <mergeCell ref="E77:H77"/>
    <mergeCell ref="L2:V2"/>
  </mergeCells>
  <hyperlinks>
    <hyperlink ref="F89" r:id="rId1" display="https://podminky.urs.cz/item/CS_URS_2024_02/113107324"/>
    <hyperlink ref="F93" r:id="rId2" display="https://podminky.urs.cz/item/CS_URS_2024_02/113107343"/>
    <hyperlink ref="F97" r:id="rId3" display="https://podminky.urs.cz/item/CS_URS_2024_02/113154523"/>
    <hyperlink ref="F101" r:id="rId4" display="https://podminky.urs.cz/item/CS_URS_2024_02/113202111"/>
    <hyperlink ref="F105" r:id="rId5" display="https://podminky.urs.cz/item/CS_URS_2024_02/131213131"/>
    <hyperlink ref="F109" r:id="rId6" display="https://podminky.urs.cz/item/CS_URS_2024_02/131251201"/>
    <hyperlink ref="F113" r:id="rId7" display="https://podminky.urs.cz/item/CS_URS_2024_02/132212131"/>
    <hyperlink ref="F117" r:id="rId8" display="https://podminky.urs.cz/item/CS_URS_2024_02/132254103"/>
    <hyperlink ref="F121" r:id="rId9" display="https://podminky.urs.cz/item/CS_URS_2024_02/151811131"/>
    <hyperlink ref="F125" r:id="rId10" display="https://podminky.urs.cz/item/CS_URS_2024_02/151811231"/>
    <hyperlink ref="F127" r:id="rId11" display="https://podminky.urs.cz/item/CS_URS_2024_02/162751117"/>
    <hyperlink ref="F135" r:id="rId12" display="https://podminky.urs.cz/item/CS_URS_2024_02/174101101"/>
    <hyperlink ref="F148" r:id="rId13" display="https://podminky.urs.cz/item/CS_URS_2024_02/175151101"/>
    <hyperlink ref="F156" r:id="rId14" display="https://podminky.urs.cz/item/CS_URS_2024_02/451572111"/>
    <hyperlink ref="F161" r:id="rId15" display="https://podminky.urs.cz/item/CS_URS_2024_02/565155101"/>
    <hyperlink ref="F165" r:id="rId16" display="https://podminky.urs.cz/item/CS_URS_2024_02/567122114"/>
    <hyperlink ref="F169" r:id="rId17" display="https://podminky.urs.cz/item/CS_URS_2024_02/573231108"/>
    <hyperlink ref="F176" r:id="rId18" display="https://podminky.urs.cz/item/CS_URS_2024_02/577144111"/>
    <hyperlink ref="F181" r:id="rId19" display="https://podminky.urs.cz/item/CS_URS_2024_02/871161211"/>
    <hyperlink ref="F188" r:id="rId20" display="https://podminky.urs.cz/item/CS_URS_2024_02/871211911"/>
    <hyperlink ref="F192" r:id="rId21" display="https://podminky.urs.cz/item/CS_URS_2024_02/879221111"/>
    <hyperlink ref="F194" r:id="rId22" display="https://podminky.urs.cz/item/CS_URS_2024_02/879221911"/>
    <hyperlink ref="F199" r:id="rId23" display="https://podminky.urs.cz/item/CS_URS_2024_02/891231112"/>
    <hyperlink ref="F203" r:id="rId24" display="https://podminky.urs.cz/item/CS_URS_2024_02/891279111"/>
    <hyperlink ref="F206" r:id="rId25" display="https://podminky.urs.cz/item/CS_URS_2024_02/892241111"/>
    <hyperlink ref="F213" r:id="rId26" display="https://podminky.urs.cz/item/CS_URS_2024_02/892273122"/>
    <hyperlink ref="F215" r:id="rId27" display="https://podminky.urs.cz/item/CS_URS_2024_02/893420101"/>
    <hyperlink ref="F218" r:id="rId28" display="https://podminky.urs.cz/item/CS_URS_2024_02/893420103"/>
    <hyperlink ref="F221" r:id="rId29" display="https://podminky.urs.cz/item/CS_URS_2024_02/899401112"/>
    <hyperlink ref="F225" r:id="rId30" display="https://podminky.urs.cz/item/CS_URS_2024_02/899721111"/>
    <hyperlink ref="F227" r:id="rId31" display="https://podminky.urs.cz/item/CS_URS_2024_02/899722112"/>
    <hyperlink ref="F230" r:id="rId32" display="https://podminky.urs.cz/item/CS_URS_2024_02/916131213"/>
    <hyperlink ref="F235" r:id="rId33" display="https://podminky.urs.cz/item/CS_URS_2024_02/919121212"/>
    <hyperlink ref="F239" r:id="rId34" display="https://podminky.urs.cz/item/CS_URS_2024_02/919731122"/>
    <hyperlink ref="F241" r:id="rId35" display="https://podminky.urs.cz/item/CS_URS_2024_02/919735112"/>
    <hyperlink ref="F244" r:id="rId36" display="https://podminky.urs.cz/item/CS_URS_2024_02/998276101"/>
    <hyperlink ref="F248" r:id="rId37" display="https://podminky.urs.cz/item/CS_URS_2024_02/997221551"/>
    <hyperlink ref="F250" r:id="rId38" display="https://podminky.urs.cz/item/CS_URS_2024_02/997221559"/>
    <hyperlink ref="F254" r:id="rId39" display="https://podminky.urs.cz/item/CS_URS_2024_02/997221861"/>
    <hyperlink ref="F258" r:id="rId40" display="https://podminky.urs.cz/item/CS_URS_2024_02/997221873"/>
    <hyperlink ref="F265" r:id="rId41" display="https://podminky.urs.cz/item/CS_URS_2024_02/997221875"/>
    <hyperlink ref="F270" r:id="rId42" display="https://podminky.urs.cz/item/CS_URS_2024_02/012203000"/>
    <hyperlink ref="F274" r:id="rId43" display="https://podminky.urs.cz/item/CS_URS_2024_02/012444000"/>
    <hyperlink ref="F276" r:id="rId44" display="https://podminky.urs.cz/item/CS_URS_2024_02/013254000"/>
    <hyperlink ref="F279" r:id="rId45" display="https://podminky.urs.cz/item/CS_URS_2024_02/03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6" customFormat="1" ht="45" customHeight="1">
      <c r="B3" s="268"/>
      <c r="C3" s="269" t="s">
        <v>475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476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477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478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479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480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481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482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483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484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485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76</v>
      </c>
      <c r="F18" s="275" t="s">
        <v>486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487</v>
      </c>
      <c r="F19" s="275" t="s">
        <v>488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489</v>
      </c>
      <c r="F20" s="275" t="s">
        <v>490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491</v>
      </c>
      <c r="F21" s="275" t="s">
        <v>492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493</v>
      </c>
      <c r="F22" s="275" t="s">
        <v>494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495</v>
      </c>
      <c r="F23" s="275" t="s">
        <v>496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497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498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499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500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501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502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503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504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505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98</v>
      </c>
      <c r="F36" s="275"/>
      <c r="G36" s="275" t="s">
        <v>506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507</v>
      </c>
      <c r="F37" s="275"/>
      <c r="G37" s="275" t="s">
        <v>508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53</v>
      </c>
      <c r="F38" s="275"/>
      <c r="G38" s="275" t="s">
        <v>509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54</v>
      </c>
      <c r="F39" s="275"/>
      <c r="G39" s="275" t="s">
        <v>510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99</v>
      </c>
      <c r="F40" s="275"/>
      <c r="G40" s="275" t="s">
        <v>511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100</v>
      </c>
      <c r="F41" s="275"/>
      <c r="G41" s="275" t="s">
        <v>512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513</v>
      </c>
      <c r="F42" s="275"/>
      <c r="G42" s="275" t="s">
        <v>514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515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516</v>
      </c>
      <c r="F44" s="275"/>
      <c r="G44" s="275" t="s">
        <v>517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102</v>
      </c>
      <c r="F45" s="275"/>
      <c r="G45" s="275" t="s">
        <v>518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519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520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521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522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523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524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525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526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527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528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529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530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531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532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533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534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535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536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537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538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539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540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541</v>
      </c>
      <c r="D76" s="293"/>
      <c r="E76" s="293"/>
      <c r="F76" s="293" t="s">
        <v>542</v>
      </c>
      <c r="G76" s="294"/>
      <c r="H76" s="293" t="s">
        <v>54</v>
      </c>
      <c r="I76" s="293" t="s">
        <v>57</v>
      </c>
      <c r="J76" s="293" t="s">
        <v>543</v>
      </c>
      <c r="K76" s="292"/>
    </row>
    <row r="77" s="1" customFormat="1" ht="17.25" customHeight="1">
      <c r="B77" s="290"/>
      <c r="C77" s="295" t="s">
        <v>544</v>
      </c>
      <c r="D77" s="295"/>
      <c r="E77" s="295"/>
      <c r="F77" s="296" t="s">
        <v>545</v>
      </c>
      <c r="G77" s="297"/>
      <c r="H77" s="295"/>
      <c r="I77" s="295"/>
      <c r="J77" s="295" t="s">
        <v>546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53</v>
      </c>
      <c r="D79" s="300"/>
      <c r="E79" s="300"/>
      <c r="F79" s="301" t="s">
        <v>547</v>
      </c>
      <c r="G79" s="302"/>
      <c r="H79" s="278" t="s">
        <v>548</v>
      </c>
      <c r="I79" s="278" t="s">
        <v>549</v>
      </c>
      <c r="J79" s="278">
        <v>20</v>
      </c>
      <c r="K79" s="292"/>
    </row>
    <row r="80" s="1" customFormat="1" ht="15" customHeight="1">
      <c r="B80" s="290"/>
      <c r="C80" s="278" t="s">
        <v>550</v>
      </c>
      <c r="D80" s="278"/>
      <c r="E80" s="278"/>
      <c r="F80" s="301" t="s">
        <v>547</v>
      </c>
      <c r="G80" s="302"/>
      <c r="H80" s="278" t="s">
        <v>551</v>
      </c>
      <c r="I80" s="278" t="s">
        <v>549</v>
      </c>
      <c r="J80" s="278">
        <v>120</v>
      </c>
      <c r="K80" s="292"/>
    </row>
    <row r="81" s="1" customFormat="1" ht="15" customHeight="1">
      <c r="B81" s="303"/>
      <c r="C81" s="278" t="s">
        <v>552</v>
      </c>
      <c r="D81" s="278"/>
      <c r="E81" s="278"/>
      <c r="F81" s="301" t="s">
        <v>553</v>
      </c>
      <c r="G81" s="302"/>
      <c r="H81" s="278" t="s">
        <v>554</v>
      </c>
      <c r="I81" s="278" t="s">
        <v>549</v>
      </c>
      <c r="J81" s="278">
        <v>50</v>
      </c>
      <c r="K81" s="292"/>
    </row>
    <row r="82" s="1" customFormat="1" ht="15" customHeight="1">
      <c r="B82" s="303"/>
      <c r="C82" s="278" t="s">
        <v>555</v>
      </c>
      <c r="D82" s="278"/>
      <c r="E82" s="278"/>
      <c r="F82" s="301" t="s">
        <v>547</v>
      </c>
      <c r="G82" s="302"/>
      <c r="H82" s="278" t="s">
        <v>556</v>
      </c>
      <c r="I82" s="278" t="s">
        <v>557</v>
      </c>
      <c r="J82" s="278"/>
      <c r="K82" s="292"/>
    </row>
    <row r="83" s="1" customFormat="1" ht="15" customHeight="1">
      <c r="B83" s="303"/>
      <c r="C83" s="304" t="s">
        <v>558</v>
      </c>
      <c r="D83" s="304"/>
      <c r="E83" s="304"/>
      <c r="F83" s="305" t="s">
        <v>553</v>
      </c>
      <c r="G83" s="304"/>
      <c r="H83" s="304" t="s">
        <v>559</v>
      </c>
      <c r="I83" s="304" t="s">
        <v>549</v>
      </c>
      <c r="J83" s="304">
        <v>15</v>
      </c>
      <c r="K83" s="292"/>
    </row>
    <row r="84" s="1" customFormat="1" ht="15" customHeight="1">
      <c r="B84" s="303"/>
      <c r="C84" s="304" t="s">
        <v>560</v>
      </c>
      <c r="D84" s="304"/>
      <c r="E84" s="304"/>
      <c r="F84" s="305" t="s">
        <v>553</v>
      </c>
      <c r="G84" s="304"/>
      <c r="H84" s="304" t="s">
        <v>561</v>
      </c>
      <c r="I84" s="304" t="s">
        <v>549</v>
      </c>
      <c r="J84" s="304">
        <v>15</v>
      </c>
      <c r="K84" s="292"/>
    </row>
    <row r="85" s="1" customFormat="1" ht="15" customHeight="1">
      <c r="B85" s="303"/>
      <c r="C85" s="304" t="s">
        <v>562</v>
      </c>
      <c r="D85" s="304"/>
      <c r="E85" s="304"/>
      <c r="F85" s="305" t="s">
        <v>553</v>
      </c>
      <c r="G85" s="304"/>
      <c r="H85" s="304" t="s">
        <v>563</v>
      </c>
      <c r="I85" s="304" t="s">
        <v>549</v>
      </c>
      <c r="J85" s="304">
        <v>20</v>
      </c>
      <c r="K85" s="292"/>
    </row>
    <row r="86" s="1" customFormat="1" ht="15" customHeight="1">
      <c r="B86" s="303"/>
      <c r="C86" s="304" t="s">
        <v>564</v>
      </c>
      <c r="D86" s="304"/>
      <c r="E86" s="304"/>
      <c r="F86" s="305" t="s">
        <v>553</v>
      </c>
      <c r="G86" s="304"/>
      <c r="H86" s="304" t="s">
        <v>565</v>
      </c>
      <c r="I86" s="304" t="s">
        <v>549</v>
      </c>
      <c r="J86" s="304">
        <v>20</v>
      </c>
      <c r="K86" s="292"/>
    </row>
    <row r="87" s="1" customFormat="1" ht="15" customHeight="1">
      <c r="B87" s="303"/>
      <c r="C87" s="278" t="s">
        <v>566</v>
      </c>
      <c r="D87" s="278"/>
      <c r="E87" s="278"/>
      <c r="F87" s="301" t="s">
        <v>553</v>
      </c>
      <c r="G87" s="302"/>
      <c r="H87" s="278" t="s">
        <v>567</v>
      </c>
      <c r="I87" s="278" t="s">
        <v>549</v>
      </c>
      <c r="J87" s="278">
        <v>50</v>
      </c>
      <c r="K87" s="292"/>
    </row>
    <row r="88" s="1" customFormat="1" ht="15" customHeight="1">
      <c r="B88" s="303"/>
      <c r="C88" s="278" t="s">
        <v>568</v>
      </c>
      <c r="D88" s="278"/>
      <c r="E88" s="278"/>
      <c r="F88" s="301" t="s">
        <v>553</v>
      </c>
      <c r="G88" s="302"/>
      <c r="H88" s="278" t="s">
        <v>569</v>
      </c>
      <c r="I88" s="278" t="s">
        <v>549</v>
      </c>
      <c r="J88" s="278">
        <v>20</v>
      </c>
      <c r="K88" s="292"/>
    </row>
    <row r="89" s="1" customFormat="1" ht="15" customHeight="1">
      <c r="B89" s="303"/>
      <c r="C89" s="278" t="s">
        <v>570</v>
      </c>
      <c r="D89" s="278"/>
      <c r="E89" s="278"/>
      <c r="F89" s="301" t="s">
        <v>553</v>
      </c>
      <c r="G89" s="302"/>
      <c r="H89" s="278" t="s">
        <v>571</v>
      </c>
      <c r="I89" s="278" t="s">
        <v>549</v>
      </c>
      <c r="J89" s="278">
        <v>20</v>
      </c>
      <c r="K89" s="292"/>
    </row>
    <row r="90" s="1" customFormat="1" ht="15" customHeight="1">
      <c r="B90" s="303"/>
      <c r="C90" s="278" t="s">
        <v>572</v>
      </c>
      <c r="D90" s="278"/>
      <c r="E90" s="278"/>
      <c r="F90" s="301" t="s">
        <v>553</v>
      </c>
      <c r="G90" s="302"/>
      <c r="H90" s="278" t="s">
        <v>573</v>
      </c>
      <c r="I90" s="278" t="s">
        <v>549</v>
      </c>
      <c r="J90" s="278">
        <v>50</v>
      </c>
      <c r="K90" s="292"/>
    </row>
    <row r="91" s="1" customFormat="1" ht="15" customHeight="1">
      <c r="B91" s="303"/>
      <c r="C91" s="278" t="s">
        <v>574</v>
      </c>
      <c r="D91" s="278"/>
      <c r="E91" s="278"/>
      <c r="F91" s="301" t="s">
        <v>553</v>
      </c>
      <c r="G91" s="302"/>
      <c r="H91" s="278" t="s">
        <v>574</v>
      </c>
      <c r="I91" s="278" t="s">
        <v>549</v>
      </c>
      <c r="J91" s="278">
        <v>50</v>
      </c>
      <c r="K91" s="292"/>
    </row>
    <row r="92" s="1" customFormat="1" ht="15" customHeight="1">
      <c r="B92" s="303"/>
      <c r="C92" s="278" t="s">
        <v>575</v>
      </c>
      <c r="D92" s="278"/>
      <c r="E92" s="278"/>
      <c r="F92" s="301" t="s">
        <v>553</v>
      </c>
      <c r="G92" s="302"/>
      <c r="H92" s="278" t="s">
        <v>576</v>
      </c>
      <c r="I92" s="278" t="s">
        <v>549</v>
      </c>
      <c r="J92" s="278">
        <v>255</v>
      </c>
      <c r="K92" s="292"/>
    </row>
    <row r="93" s="1" customFormat="1" ht="15" customHeight="1">
      <c r="B93" s="303"/>
      <c r="C93" s="278" t="s">
        <v>577</v>
      </c>
      <c r="D93" s="278"/>
      <c r="E93" s="278"/>
      <c r="F93" s="301" t="s">
        <v>547</v>
      </c>
      <c r="G93" s="302"/>
      <c r="H93" s="278" t="s">
        <v>578</v>
      </c>
      <c r="I93" s="278" t="s">
        <v>579</v>
      </c>
      <c r="J93" s="278"/>
      <c r="K93" s="292"/>
    </row>
    <row r="94" s="1" customFormat="1" ht="15" customHeight="1">
      <c r="B94" s="303"/>
      <c r="C94" s="278" t="s">
        <v>580</v>
      </c>
      <c r="D94" s="278"/>
      <c r="E94" s="278"/>
      <c r="F94" s="301" t="s">
        <v>547</v>
      </c>
      <c r="G94" s="302"/>
      <c r="H94" s="278" t="s">
        <v>581</v>
      </c>
      <c r="I94" s="278" t="s">
        <v>582</v>
      </c>
      <c r="J94" s="278"/>
      <c r="K94" s="292"/>
    </row>
    <row r="95" s="1" customFormat="1" ht="15" customHeight="1">
      <c r="B95" s="303"/>
      <c r="C95" s="278" t="s">
        <v>583</v>
      </c>
      <c r="D95" s="278"/>
      <c r="E95" s="278"/>
      <c r="F95" s="301" t="s">
        <v>547</v>
      </c>
      <c r="G95" s="302"/>
      <c r="H95" s="278" t="s">
        <v>583</v>
      </c>
      <c r="I95" s="278" t="s">
        <v>582</v>
      </c>
      <c r="J95" s="278"/>
      <c r="K95" s="292"/>
    </row>
    <row r="96" s="1" customFormat="1" ht="15" customHeight="1">
      <c r="B96" s="303"/>
      <c r="C96" s="278" t="s">
        <v>38</v>
      </c>
      <c r="D96" s="278"/>
      <c r="E96" s="278"/>
      <c r="F96" s="301" t="s">
        <v>547</v>
      </c>
      <c r="G96" s="302"/>
      <c r="H96" s="278" t="s">
        <v>584</v>
      </c>
      <c r="I96" s="278" t="s">
        <v>582</v>
      </c>
      <c r="J96" s="278"/>
      <c r="K96" s="292"/>
    </row>
    <row r="97" s="1" customFormat="1" ht="15" customHeight="1">
      <c r="B97" s="303"/>
      <c r="C97" s="278" t="s">
        <v>48</v>
      </c>
      <c r="D97" s="278"/>
      <c r="E97" s="278"/>
      <c r="F97" s="301" t="s">
        <v>547</v>
      </c>
      <c r="G97" s="302"/>
      <c r="H97" s="278" t="s">
        <v>585</v>
      </c>
      <c r="I97" s="278" t="s">
        <v>582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586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541</v>
      </c>
      <c r="D103" s="293"/>
      <c r="E103" s="293"/>
      <c r="F103" s="293" t="s">
        <v>542</v>
      </c>
      <c r="G103" s="294"/>
      <c r="H103" s="293" t="s">
        <v>54</v>
      </c>
      <c r="I103" s="293" t="s">
        <v>57</v>
      </c>
      <c r="J103" s="293" t="s">
        <v>543</v>
      </c>
      <c r="K103" s="292"/>
    </row>
    <row r="104" s="1" customFormat="1" ht="17.25" customHeight="1">
      <c r="B104" s="290"/>
      <c r="C104" s="295" t="s">
        <v>544</v>
      </c>
      <c r="D104" s="295"/>
      <c r="E104" s="295"/>
      <c r="F104" s="296" t="s">
        <v>545</v>
      </c>
      <c r="G104" s="297"/>
      <c r="H104" s="295"/>
      <c r="I104" s="295"/>
      <c r="J104" s="295" t="s">
        <v>546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53</v>
      </c>
      <c r="D106" s="300"/>
      <c r="E106" s="300"/>
      <c r="F106" s="301" t="s">
        <v>547</v>
      </c>
      <c r="G106" s="278"/>
      <c r="H106" s="278" t="s">
        <v>587</v>
      </c>
      <c r="I106" s="278" t="s">
        <v>549</v>
      </c>
      <c r="J106" s="278">
        <v>20</v>
      </c>
      <c r="K106" s="292"/>
    </row>
    <row r="107" s="1" customFormat="1" ht="15" customHeight="1">
      <c r="B107" s="290"/>
      <c r="C107" s="278" t="s">
        <v>550</v>
      </c>
      <c r="D107" s="278"/>
      <c r="E107" s="278"/>
      <c r="F107" s="301" t="s">
        <v>547</v>
      </c>
      <c r="G107" s="278"/>
      <c r="H107" s="278" t="s">
        <v>587</v>
      </c>
      <c r="I107" s="278" t="s">
        <v>549</v>
      </c>
      <c r="J107" s="278">
        <v>120</v>
      </c>
      <c r="K107" s="292"/>
    </row>
    <row r="108" s="1" customFormat="1" ht="15" customHeight="1">
      <c r="B108" s="303"/>
      <c r="C108" s="278" t="s">
        <v>552</v>
      </c>
      <c r="D108" s="278"/>
      <c r="E108" s="278"/>
      <c r="F108" s="301" t="s">
        <v>553</v>
      </c>
      <c r="G108" s="278"/>
      <c r="H108" s="278" t="s">
        <v>587</v>
      </c>
      <c r="I108" s="278" t="s">
        <v>549</v>
      </c>
      <c r="J108" s="278">
        <v>50</v>
      </c>
      <c r="K108" s="292"/>
    </row>
    <row r="109" s="1" customFormat="1" ht="15" customHeight="1">
      <c r="B109" s="303"/>
      <c r="C109" s="278" t="s">
        <v>555</v>
      </c>
      <c r="D109" s="278"/>
      <c r="E109" s="278"/>
      <c r="F109" s="301" t="s">
        <v>547</v>
      </c>
      <c r="G109" s="278"/>
      <c r="H109" s="278" t="s">
        <v>587</v>
      </c>
      <c r="I109" s="278" t="s">
        <v>557</v>
      </c>
      <c r="J109" s="278"/>
      <c r="K109" s="292"/>
    </row>
    <row r="110" s="1" customFormat="1" ht="15" customHeight="1">
      <c r="B110" s="303"/>
      <c r="C110" s="278" t="s">
        <v>566</v>
      </c>
      <c r="D110" s="278"/>
      <c r="E110" s="278"/>
      <c r="F110" s="301" t="s">
        <v>553</v>
      </c>
      <c r="G110" s="278"/>
      <c r="H110" s="278" t="s">
        <v>587</v>
      </c>
      <c r="I110" s="278" t="s">
        <v>549</v>
      </c>
      <c r="J110" s="278">
        <v>50</v>
      </c>
      <c r="K110" s="292"/>
    </row>
    <row r="111" s="1" customFormat="1" ht="15" customHeight="1">
      <c r="B111" s="303"/>
      <c r="C111" s="278" t="s">
        <v>574</v>
      </c>
      <c r="D111" s="278"/>
      <c r="E111" s="278"/>
      <c r="F111" s="301" t="s">
        <v>553</v>
      </c>
      <c r="G111" s="278"/>
      <c r="H111" s="278" t="s">
        <v>587</v>
      </c>
      <c r="I111" s="278" t="s">
        <v>549</v>
      </c>
      <c r="J111" s="278">
        <v>50</v>
      </c>
      <c r="K111" s="292"/>
    </row>
    <row r="112" s="1" customFormat="1" ht="15" customHeight="1">
      <c r="B112" s="303"/>
      <c r="C112" s="278" t="s">
        <v>572</v>
      </c>
      <c r="D112" s="278"/>
      <c r="E112" s="278"/>
      <c r="F112" s="301" t="s">
        <v>553</v>
      </c>
      <c r="G112" s="278"/>
      <c r="H112" s="278" t="s">
        <v>587</v>
      </c>
      <c r="I112" s="278" t="s">
        <v>549</v>
      </c>
      <c r="J112" s="278">
        <v>50</v>
      </c>
      <c r="K112" s="292"/>
    </row>
    <row r="113" s="1" customFormat="1" ht="15" customHeight="1">
      <c r="B113" s="303"/>
      <c r="C113" s="278" t="s">
        <v>53</v>
      </c>
      <c r="D113" s="278"/>
      <c r="E113" s="278"/>
      <c r="F113" s="301" t="s">
        <v>547</v>
      </c>
      <c r="G113" s="278"/>
      <c r="H113" s="278" t="s">
        <v>588</v>
      </c>
      <c r="I113" s="278" t="s">
        <v>549</v>
      </c>
      <c r="J113" s="278">
        <v>20</v>
      </c>
      <c r="K113" s="292"/>
    </row>
    <row r="114" s="1" customFormat="1" ht="15" customHeight="1">
      <c r="B114" s="303"/>
      <c r="C114" s="278" t="s">
        <v>589</v>
      </c>
      <c r="D114" s="278"/>
      <c r="E114" s="278"/>
      <c r="F114" s="301" t="s">
        <v>547</v>
      </c>
      <c r="G114" s="278"/>
      <c r="H114" s="278" t="s">
        <v>590</v>
      </c>
      <c r="I114" s="278" t="s">
        <v>549</v>
      </c>
      <c r="J114" s="278">
        <v>120</v>
      </c>
      <c r="K114" s="292"/>
    </row>
    <row r="115" s="1" customFormat="1" ht="15" customHeight="1">
      <c r="B115" s="303"/>
      <c r="C115" s="278" t="s">
        <v>38</v>
      </c>
      <c r="D115" s="278"/>
      <c r="E115" s="278"/>
      <c r="F115" s="301" t="s">
        <v>547</v>
      </c>
      <c r="G115" s="278"/>
      <c r="H115" s="278" t="s">
        <v>591</v>
      </c>
      <c r="I115" s="278" t="s">
        <v>582</v>
      </c>
      <c r="J115" s="278"/>
      <c r="K115" s="292"/>
    </row>
    <row r="116" s="1" customFormat="1" ht="15" customHeight="1">
      <c r="B116" s="303"/>
      <c r="C116" s="278" t="s">
        <v>48</v>
      </c>
      <c r="D116" s="278"/>
      <c r="E116" s="278"/>
      <c r="F116" s="301" t="s">
        <v>547</v>
      </c>
      <c r="G116" s="278"/>
      <c r="H116" s="278" t="s">
        <v>592</v>
      </c>
      <c r="I116" s="278" t="s">
        <v>582</v>
      </c>
      <c r="J116" s="278"/>
      <c r="K116" s="292"/>
    </row>
    <row r="117" s="1" customFormat="1" ht="15" customHeight="1">
      <c r="B117" s="303"/>
      <c r="C117" s="278" t="s">
        <v>57</v>
      </c>
      <c r="D117" s="278"/>
      <c r="E117" s="278"/>
      <c r="F117" s="301" t="s">
        <v>547</v>
      </c>
      <c r="G117" s="278"/>
      <c r="H117" s="278" t="s">
        <v>593</v>
      </c>
      <c r="I117" s="278" t="s">
        <v>594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595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541</v>
      </c>
      <c r="D123" s="293"/>
      <c r="E123" s="293"/>
      <c r="F123" s="293" t="s">
        <v>542</v>
      </c>
      <c r="G123" s="294"/>
      <c r="H123" s="293" t="s">
        <v>54</v>
      </c>
      <c r="I123" s="293" t="s">
        <v>57</v>
      </c>
      <c r="J123" s="293" t="s">
        <v>543</v>
      </c>
      <c r="K123" s="322"/>
    </row>
    <row r="124" s="1" customFormat="1" ht="17.25" customHeight="1">
      <c r="B124" s="321"/>
      <c r="C124" s="295" t="s">
        <v>544</v>
      </c>
      <c r="D124" s="295"/>
      <c r="E124" s="295"/>
      <c r="F124" s="296" t="s">
        <v>545</v>
      </c>
      <c r="G124" s="297"/>
      <c r="H124" s="295"/>
      <c r="I124" s="295"/>
      <c r="J124" s="295" t="s">
        <v>546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550</v>
      </c>
      <c r="D126" s="300"/>
      <c r="E126" s="300"/>
      <c r="F126" s="301" t="s">
        <v>547</v>
      </c>
      <c r="G126" s="278"/>
      <c r="H126" s="278" t="s">
        <v>587</v>
      </c>
      <c r="I126" s="278" t="s">
        <v>549</v>
      </c>
      <c r="J126" s="278">
        <v>120</v>
      </c>
      <c r="K126" s="326"/>
    </row>
    <row r="127" s="1" customFormat="1" ht="15" customHeight="1">
      <c r="B127" s="323"/>
      <c r="C127" s="278" t="s">
        <v>596</v>
      </c>
      <c r="D127" s="278"/>
      <c r="E127" s="278"/>
      <c r="F127" s="301" t="s">
        <v>547</v>
      </c>
      <c r="G127" s="278"/>
      <c r="H127" s="278" t="s">
        <v>597</v>
      </c>
      <c r="I127" s="278" t="s">
        <v>549</v>
      </c>
      <c r="J127" s="278" t="s">
        <v>598</v>
      </c>
      <c r="K127" s="326"/>
    </row>
    <row r="128" s="1" customFormat="1" ht="15" customHeight="1">
      <c r="B128" s="323"/>
      <c r="C128" s="278" t="s">
        <v>495</v>
      </c>
      <c r="D128" s="278"/>
      <c r="E128" s="278"/>
      <c r="F128" s="301" t="s">
        <v>547</v>
      </c>
      <c r="G128" s="278"/>
      <c r="H128" s="278" t="s">
        <v>599</v>
      </c>
      <c r="I128" s="278" t="s">
        <v>549</v>
      </c>
      <c r="J128" s="278" t="s">
        <v>598</v>
      </c>
      <c r="K128" s="326"/>
    </row>
    <row r="129" s="1" customFormat="1" ht="15" customHeight="1">
      <c r="B129" s="323"/>
      <c r="C129" s="278" t="s">
        <v>558</v>
      </c>
      <c r="D129" s="278"/>
      <c r="E129" s="278"/>
      <c r="F129" s="301" t="s">
        <v>553</v>
      </c>
      <c r="G129" s="278"/>
      <c r="H129" s="278" t="s">
        <v>559</v>
      </c>
      <c r="I129" s="278" t="s">
        <v>549</v>
      </c>
      <c r="J129" s="278">
        <v>15</v>
      </c>
      <c r="K129" s="326"/>
    </row>
    <row r="130" s="1" customFormat="1" ht="15" customHeight="1">
      <c r="B130" s="323"/>
      <c r="C130" s="304" t="s">
        <v>560</v>
      </c>
      <c r="D130" s="304"/>
      <c r="E130" s="304"/>
      <c r="F130" s="305" t="s">
        <v>553</v>
      </c>
      <c r="G130" s="304"/>
      <c r="H130" s="304" t="s">
        <v>561</v>
      </c>
      <c r="I130" s="304" t="s">
        <v>549</v>
      </c>
      <c r="J130" s="304">
        <v>15</v>
      </c>
      <c r="K130" s="326"/>
    </row>
    <row r="131" s="1" customFormat="1" ht="15" customHeight="1">
      <c r="B131" s="323"/>
      <c r="C131" s="304" t="s">
        <v>562</v>
      </c>
      <c r="D131" s="304"/>
      <c r="E131" s="304"/>
      <c r="F131" s="305" t="s">
        <v>553</v>
      </c>
      <c r="G131" s="304"/>
      <c r="H131" s="304" t="s">
        <v>563</v>
      </c>
      <c r="I131" s="304" t="s">
        <v>549</v>
      </c>
      <c r="J131" s="304">
        <v>20</v>
      </c>
      <c r="K131" s="326"/>
    </row>
    <row r="132" s="1" customFormat="1" ht="15" customHeight="1">
      <c r="B132" s="323"/>
      <c r="C132" s="304" t="s">
        <v>564</v>
      </c>
      <c r="D132" s="304"/>
      <c r="E132" s="304"/>
      <c r="F132" s="305" t="s">
        <v>553</v>
      </c>
      <c r="G132" s="304"/>
      <c r="H132" s="304" t="s">
        <v>565</v>
      </c>
      <c r="I132" s="304" t="s">
        <v>549</v>
      </c>
      <c r="J132" s="304">
        <v>20</v>
      </c>
      <c r="K132" s="326"/>
    </row>
    <row r="133" s="1" customFormat="1" ht="15" customHeight="1">
      <c r="B133" s="323"/>
      <c r="C133" s="278" t="s">
        <v>552</v>
      </c>
      <c r="D133" s="278"/>
      <c r="E133" s="278"/>
      <c r="F133" s="301" t="s">
        <v>553</v>
      </c>
      <c r="G133" s="278"/>
      <c r="H133" s="278" t="s">
        <v>587</v>
      </c>
      <c r="I133" s="278" t="s">
        <v>549</v>
      </c>
      <c r="J133" s="278">
        <v>50</v>
      </c>
      <c r="K133" s="326"/>
    </row>
    <row r="134" s="1" customFormat="1" ht="15" customHeight="1">
      <c r="B134" s="323"/>
      <c r="C134" s="278" t="s">
        <v>566</v>
      </c>
      <c r="D134" s="278"/>
      <c r="E134" s="278"/>
      <c r="F134" s="301" t="s">
        <v>553</v>
      </c>
      <c r="G134" s="278"/>
      <c r="H134" s="278" t="s">
        <v>587</v>
      </c>
      <c r="I134" s="278" t="s">
        <v>549</v>
      </c>
      <c r="J134" s="278">
        <v>50</v>
      </c>
      <c r="K134" s="326"/>
    </row>
    <row r="135" s="1" customFormat="1" ht="15" customHeight="1">
      <c r="B135" s="323"/>
      <c r="C135" s="278" t="s">
        <v>572</v>
      </c>
      <c r="D135" s="278"/>
      <c r="E135" s="278"/>
      <c r="F135" s="301" t="s">
        <v>553</v>
      </c>
      <c r="G135" s="278"/>
      <c r="H135" s="278" t="s">
        <v>587</v>
      </c>
      <c r="I135" s="278" t="s">
        <v>549</v>
      </c>
      <c r="J135" s="278">
        <v>50</v>
      </c>
      <c r="K135" s="326"/>
    </row>
    <row r="136" s="1" customFormat="1" ht="15" customHeight="1">
      <c r="B136" s="323"/>
      <c r="C136" s="278" t="s">
        <v>574</v>
      </c>
      <c r="D136" s="278"/>
      <c r="E136" s="278"/>
      <c r="F136" s="301" t="s">
        <v>553</v>
      </c>
      <c r="G136" s="278"/>
      <c r="H136" s="278" t="s">
        <v>587</v>
      </c>
      <c r="I136" s="278" t="s">
        <v>549</v>
      </c>
      <c r="J136" s="278">
        <v>50</v>
      </c>
      <c r="K136" s="326"/>
    </row>
    <row r="137" s="1" customFormat="1" ht="15" customHeight="1">
      <c r="B137" s="323"/>
      <c r="C137" s="278" t="s">
        <v>575</v>
      </c>
      <c r="D137" s="278"/>
      <c r="E137" s="278"/>
      <c r="F137" s="301" t="s">
        <v>553</v>
      </c>
      <c r="G137" s="278"/>
      <c r="H137" s="278" t="s">
        <v>600</v>
      </c>
      <c r="I137" s="278" t="s">
        <v>549</v>
      </c>
      <c r="J137" s="278">
        <v>255</v>
      </c>
      <c r="K137" s="326"/>
    </row>
    <row r="138" s="1" customFormat="1" ht="15" customHeight="1">
      <c r="B138" s="323"/>
      <c r="C138" s="278" t="s">
        <v>577</v>
      </c>
      <c r="D138" s="278"/>
      <c r="E138" s="278"/>
      <c r="F138" s="301" t="s">
        <v>547</v>
      </c>
      <c r="G138" s="278"/>
      <c r="H138" s="278" t="s">
        <v>601</v>
      </c>
      <c r="I138" s="278" t="s">
        <v>579</v>
      </c>
      <c r="J138" s="278"/>
      <c r="K138" s="326"/>
    </row>
    <row r="139" s="1" customFormat="1" ht="15" customHeight="1">
      <c r="B139" s="323"/>
      <c r="C139" s="278" t="s">
        <v>580</v>
      </c>
      <c r="D139" s="278"/>
      <c r="E139" s="278"/>
      <c r="F139" s="301" t="s">
        <v>547</v>
      </c>
      <c r="G139" s="278"/>
      <c r="H139" s="278" t="s">
        <v>602</v>
      </c>
      <c r="I139" s="278" t="s">
        <v>582</v>
      </c>
      <c r="J139" s="278"/>
      <c r="K139" s="326"/>
    </row>
    <row r="140" s="1" customFormat="1" ht="15" customHeight="1">
      <c r="B140" s="323"/>
      <c r="C140" s="278" t="s">
        <v>583</v>
      </c>
      <c r="D140" s="278"/>
      <c r="E140" s="278"/>
      <c r="F140" s="301" t="s">
        <v>547</v>
      </c>
      <c r="G140" s="278"/>
      <c r="H140" s="278" t="s">
        <v>583</v>
      </c>
      <c r="I140" s="278" t="s">
        <v>582</v>
      </c>
      <c r="J140" s="278"/>
      <c r="K140" s="326"/>
    </row>
    <row r="141" s="1" customFormat="1" ht="15" customHeight="1">
      <c r="B141" s="323"/>
      <c r="C141" s="278" t="s">
        <v>38</v>
      </c>
      <c r="D141" s="278"/>
      <c r="E141" s="278"/>
      <c r="F141" s="301" t="s">
        <v>547</v>
      </c>
      <c r="G141" s="278"/>
      <c r="H141" s="278" t="s">
        <v>603</v>
      </c>
      <c r="I141" s="278" t="s">
        <v>582</v>
      </c>
      <c r="J141" s="278"/>
      <c r="K141" s="326"/>
    </row>
    <row r="142" s="1" customFormat="1" ht="15" customHeight="1">
      <c r="B142" s="323"/>
      <c r="C142" s="278" t="s">
        <v>604</v>
      </c>
      <c r="D142" s="278"/>
      <c r="E142" s="278"/>
      <c r="F142" s="301" t="s">
        <v>547</v>
      </c>
      <c r="G142" s="278"/>
      <c r="H142" s="278" t="s">
        <v>605</v>
      </c>
      <c r="I142" s="278" t="s">
        <v>582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606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541</v>
      </c>
      <c r="D148" s="293"/>
      <c r="E148" s="293"/>
      <c r="F148" s="293" t="s">
        <v>542</v>
      </c>
      <c r="G148" s="294"/>
      <c r="H148" s="293" t="s">
        <v>54</v>
      </c>
      <c r="I148" s="293" t="s">
        <v>57</v>
      </c>
      <c r="J148" s="293" t="s">
        <v>543</v>
      </c>
      <c r="K148" s="292"/>
    </row>
    <row r="149" s="1" customFormat="1" ht="17.25" customHeight="1">
      <c r="B149" s="290"/>
      <c r="C149" s="295" t="s">
        <v>544</v>
      </c>
      <c r="D149" s="295"/>
      <c r="E149" s="295"/>
      <c r="F149" s="296" t="s">
        <v>545</v>
      </c>
      <c r="G149" s="297"/>
      <c r="H149" s="295"/>
      <c r="I149" s="295"/>
      <c r="J149" s="295" t="s">
        <v>546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550</v>
      </c>
      <c r="D151" s="278"/>
      <c r="E151" s="278"/>
      <c r="F151" s="331" t="s">
        <v>547</v>
      </c>
      <c r="G151" s="278"/>
      <c r="H151" s="330" t="s">
        <v>587</v>
      </c>
      <c r="I151" s="330" t="s">
        <v>549</v>
      </c>
      <c r="J151" s="330">
        <v>120</v>
      </c>
      <c r="K151" s="326"/>
    </row>
    <row r="152" s="1" customFormat="1" ht="15" customHeight="1">
      <c r="B152" s="303"/>
      <c r="C152" s="330" t="s">
        <v>596</v>
      </c>
      <c r="D152" s="278"/>
      <c r="E152" s="278"/>
      <c r="F152" s="331" t="s">
        <v>547</v>
      </c>
      <c r="G152" s="278"/>
      <c r="H152" s="330" t="s">
        <v>607</v>
      </c>
      <c r="I152" s="330" t="s">
        <v>549</v>
      </c>
      <c r="J152" s="330" t="s">
        <v>598</v>
      </c>
      <c r="K152" s="326"/>
    </row>
    <row r="153" s="1" customFormat="1" ht="15" customHeight="1">
      <c r="B153" s="303"/>
      <c r="C153" s="330" t="s">
        <v>495</v>
      </c>
      <c r="D153" s="278"/>
      <c r="E153" s="278"/>
      <c r="F153" s="331" t="s">
        <v>547</v>
      </c>
      <c r="G153" s="278"/>
      <c r="H153" s="330" t="s">
        <v>608</v>
      </c>
      <c r="I153" s="330" t="s">
        <v>549</v>
      </c>
      <c r="J153" s="330" t="s">
        <v>598</v>
      </c>
      <c r="K153" s="326"/>
    </row>
    <row r="154" s="1" customFormat="1" ht="15" customHeight="1">
      <c r="B154" s="303"/>
      <c r="C154" s="330" t="s">
        <v>552</v>
      </c>
      <c r="D154" s="278"/>
      <c r="E154" s="278"/>
      <c r="F154" s="331" t="s">
        <v>553</v>
      </c>
      <c r="G154" s="278"/>
      <c r="H154" s="330" t="s">
        <v>587</v>
      </c>
      <c r="I154" s="330" t="s">
        <v>549</v>
      </c>
      <c r="J154" s="330">
        <v>50</v>
      </c>
      <c r="K154" s="326"/>
    </row>
    <row r="155" s="1" customFormat="1" ht="15" customHeight="1">
      <c r="B155" s="303"/>
      <c r="C155" s="330" t="s">
        <v>555</v>
      </c>
      <c r="D155" s="278"/>
      <c r="E155" s="278"/>
      <c r="F155" s="331" t="s">
        <v>547</v>
      </c>
      <c r="G155" s="278"/>
      <c r="H155" s="330" t="s">
        <v>587</v>
      </c>
      <c r="I155" s="330" t="s">
        <v>557</v>
      </c>
      <c r="J155" s="330"/>
      <c r="K155" s="326"/>
    </row>
    <row r="156" s="1" customFormat="1" ht="15" customHeight="1">
      <c r="B156" s="303"/>
      <c r="C156" s="330" t="s">
        <v>566</v>
      </c>
      <c r="D156" s="278"/>
      <c r="E156" s="278"/>
      <c r="F156" s="331" t="s">
        <v>553</v>
      </c>
      <c r="G156" s="278"/>
      <c r="H156" s="330" t="s">
        <v>587</v>
      </c>
      <c r="I156" s="330" t="s">
        <v>549</v>
      </c>
      <c r="J156" s="330">
        <v>50</v>
      </c>
      <c r="K156" s="326"/>
    </row>
    <row r="157" s="1" customFormat="1" ht="15" customHeight="1">
      <c r="B157" s="303"/>
      <c r="C157" s="330" t="s">
        <v>574</v>
      </c>
      <c r="D157" s="278"/>
      <c r="E157" s="278"/>
      <c r="F157" s="331" t="s">
        <v>553</v>
      </c>
      <c r="G157" s="278"/>
      <c r="H157" s="330" t="s">
        <v>587</v>
      </c>
      <c r="I157" s="330" t="s">
        <v>549</v>
      </c>
      <c r="J157" s="330">
        <v>50</v>
      </c>
      <c r="K157" s="326"/>
    </row>
    <row r="158" s="1" customFormat="1" ht="15" customHeight="1">
      <c r="B158" s="303"/>
      <c r="C158" s="330" t="s">
        <v>572</v>
      </c>
      <c r="D158" s="278"/>
      <c r="E158" s="278"/>
      <c r="F158" s="331" t="s">
        <v>553</v>
      </c>
      <c r="G158" s="278"/>
      <c r="H158" s="330" t="s">
        <v>587</v>
      </c>
      <c r="I158" s="330" t="s">
        <v>549</v>
      </c>
      <c r="J158" s="330">
        <v>50</v>
      </c>
      <c r="K158" s="326"/>
    </row>
    <row r="159" s="1" customFormat="1" ht="15" customHeight="1">
      <c r="B159" s="303"/>
      <c r="C159" s="330" t="s">
        <v>82</v>
      </c>
      <c r="D159" s="278"/>
      <c r="E159" s="278"/>
      <c r="F159" s="331" t="s">
        <v>547</v>
      </c>
      <c r="G159" s="278"/>
      <c r="H159" s="330" t="s">
        <v>609</v>
      </c>
      <c r="I159" s="330" t="s">
        <v>549</v>
      </c>
      <c r="J159" s="330" t="s">
        <v>610</v>
      </c>
      <c r="K159" s="326"/>
    </row>
    <row r="160" s="1" customFormat="1" ht="15" customHeight="1">
      <c r="B160" s="303"/>
      <c r="C160" s="330" t="s">
        <v>611</v>
      </c>
      <c r="D160" s="278"/>
      <c r="E160" s="278"/>
      <c r="F160" s="331" t="s">
        <v>547</v>
      </c>
      <c r="G160" s="278"/>
      <c r="H160" s="330" t="s">
        <v>612</v>
      </c>
      <c r="I160" s="330" t="s">
        <v>582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613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541</v>
      </c>
      <c r="D166" s="293"/>
      <c r="E166" s="293"/>
      <c r="F166" s="293" t="s">
        <v>542</v>
      </c>
      <c r="G166" s="335"/>
      <c r="H166" s="336" t="s">
        <v>54</v>
      </c>
      <c r="I166" s="336" t="s">
        <v>57</v>
      </c>
      <c r="J166" s="293" t="s">
        <v>543</v>
      </c>
      <c r="K166" s="270"/>
    </row>
    <row r="167" s="1" customFormat="1" ht="17.25" customHeight="1">
      <c r="B167" s="271"/>
      <c r="C167" s="295" t="s">
        <v>544</v>
      </c>
      <c r="D167" s="295"/>
      <c r="E167" s="295"/>
      <c r="F167" s="296" t="s">
        <v>545</v>
      </c>
      <c r="G167" s="337"/>
      <c r="H167" s="338"/>
      <c r="I167" s="338"/>
      <c r="J167" s="295" t="s">
        <v>546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550</v>
      </c>
      <c r="D169" s="278"/>
      <c r="E169" s="278"/>
      <c r="F169" s="301" t="s">
        <v>547</v>
      </c>
      <c r="G169" s="278"/>
      <c r="H169" s="278" t="s">
        <v>587</v>
      </c>
      <c r="I169" s="278" t="s">
        <v>549</v>
      </c>
      <c r="J169" s="278">
        <v>120</v>
      </c>
      <c r="K169" s="326"/>
    </row>
    <row r="170" s="1" customFormat="1" ht="15" customHeight="1">
      <c r="B170" s="303"/>
      <c r="C170" s="278" t="s">
        <v>596</v>
      </c>
      <c r="D170" s="278"/>
      <c r="E170" s="278"/>
      <c r="F170" s="301" t="s">
        <v>547</v>
      </c>
      <c r="G170" s="278"/>
      <c r="H170" s="278" t="s">
        <v>597</v>
      </c>
      <c r="I170" s="278" t="s">
        <v>549</v>
      </c>
      <c r="J170" s="278" t="s">
        <v>598</v>
      </c>
      <c r="K170" s="326"/>
    </row>
    <row r="171" s="1" customFormat="1" ht="15" customHeight="1">
      <c r="B171" s="303"/>
      <c r="C171" s="278" t="s">
        <v>495</v>
      </c>
      <c r="D171" s="278"/>
      <c r="E171" s="278"/>
      <c r="F171" s="301" t="s">
        <v>547</v>
      </c>
      <c r="G171" s="278"/>
      <c r="H171" s="278" t="s">
        <v>614</v>
      </c>
      <c r="I171" s="278" t="s">
        <v>549</v>
      </c>
      <c r="J171" s="278" t="s">
        <v>598</v>
      </c>
      <c r="K171" s="326"/>
    </row>
    <row r="172" s="1" customFormat="1" ht="15" customHeight="1">
      <c r="B172" s="303"/>
      <c r="C172" s="278" t="s">
        <v>552</v>
      </c>
      <c r="D172" s="278"/>
      <c r="E172" s="278"/>
      <c r="F172" s="301" t="s">
        <v>553</v>
      </c>
      <c r="G172" s="278"/>
      <c r="H172" s="278" t="s">
        <v>614</v>
      </c>
      <c r="I172" s="278" t="s">
        <v>549</v>
      </c>
      <c r="J172" s="278">
        <v>50</v>
      </c>
      <c r="K172" s="326"/>
    </row>
    <row r="173" s="1" customFormat="1" ht="15" customHeight="1">
      <c r="B173" s="303"/>
      <c r="C173" s="278" t="s">
        <v>555</v>
      </c>
      <c r="D173" s="278"/>
      <c r="E173" s="278"/>
      <c r="F173" s="301" t="s">
        <v>547</v>
      </c>
      <c r="G173" s="278"/>
      <c r="H173" s="278" t="s">
        <v>614</v>
      </c>
      <c r="I173" s="278" t="s">
        <v>557</v>
      </c>
      <c r="J173" s="278"/>
      <c r="K173" s="326"/>
    </row>
    <row r="174" s="1" customFormat="1" ht="15" customHeight="1">
      <c r="B174" s="303"/>
      <c r="C174" s="278" t="s">
        <v>566</v>
      </c>
      <c r="D174" s="278"/>
      <c r="E174" s="278"/>
      <c r="F174" s="301" t="s">
        <v>553</v>
      </c>
      <c r="G174" s="278"/>
      <c r="H174" s="278" t="s">
        <v>614</v>
      </c>
      <c r="I174" s="278" t="s">
        <v>549</v>
      </c>
      <c r="J174" s="278">
        <v>50</v>
      </c>
      <c r="K174" s="326"/>
    </row>
    <row r="175" s="1" customFormat="1" ht="15" customHeight="1">
      <c r="B175" s="303"/>
      <c r="C175" s="278" t="s">
        <v>574</v>
      </c>
      <c r="D175" s="278"/>
      <c r="E175" s="278"/>
      <c r="F175" s="301" t="s">
        <v>553</v>
      </c>
      <c r="G175" s="278"/>
      <c r="H175" s="278" t="s">
        <v>614</v>
      </c>
      <c r="I175" s="278" t="s">
        <v>549</v>
      </c>
      <c r="J175" s="278">
        <v>50</v>
      </c>
      <c r="K175" s="326"/>
    </row>
    <row r="176" s="1" customFormat="1" ht="15" customHeight="1">
      <c r="B176" s="303"/>
      <c r="C176" s="278" t="s">
        <v>572</v>
      </c>
      <c r="D176" s="278"/>
      <c r="E176" s="278"/>
      <c r="F176" s="301" t="s">
        <v>553</v>
      </c>
      <c r="G176" s="278"/>
      <c r="H176" s="278" t="s">
        <v>614</v>
      </c>
      <c r="I176" s="278" t="s">
        <v>549</v>
      </c>
      <c r="J176" s="278">
        <v>50</v>
      </c>
      <c r="K176" s="326"/>
    </row>
    <row r="177" s="1" customFormat="1" ht="15" customHeight="1">
      <c r="B177" s="303"/>
      <c r="C177" s="278" t="s">
        <v>98</v>
      </c>
      <c r="D177" s="278"/>
      <c r="E177" s="278"/>
      <c r="F177" s="301" t="s">
        <v>547</v>
      </c>
      <c r="G177" s="278"/>
      <c r="H177" s="278" t="s">
        <v>615</v>
      </c>
      <c r="I177" s="278" t="s">
        <v>616</v>
      </c>
      <c r="J177" s="278"/>
      <c r="K177" s="326"/>
    </row>
    <row r="178" s="1" customFormat="1" ht="15" customHeight="1">
      <c r="B178" s="303"/>
      <c r="C178" s="278" t="s">
        <v>57</v>
      </c>
      <c r="D178" s="278"/>
      <c r="E178" s="278"/>
      <c r="F178" s="301" t="s">
        <v>547</v>
      </c>
      <c r="G178" s="278"/>
      <c r="H178" s="278" t="s">
        <v>617</v>
      </c>
      <c r="I178" s="278" t="s">
        <v>618</v>
      </c>
      <c r="J178" s="278">
        <v>1</v>
      </c>
      <c r="K178" s="326"/>
    </row>
    <row r="179" s="1" customFormat="1" ht="15" customHeight="1">
      <c r="B179" s="303"/>
      <c r="C179" s="278" t="s">
        <v>53</v>
      </c>
      <c r="D179" s="278"/>
      <c r="E179" s="278"/>
      <c r="F179" s="301" t="s">
        <v>547</v>
      </c>
      <c r="G179" s="278"/>
      <c r="H179" s="278" t="s">
        <v>619</v>
      </c>
      <c r="I179" s="278" t="s">
        <v>549</v>
      </c>
      <c r="J179" s="278">
        <v>20</v>
      </c>
      <c r="K179" s="326"/>
    </row>
    <row r="180" s="1" customFormat="1" ht="15" customHeight="1">
      <c r="B180" s="303"/>
      <c r="C180" s="278" t="s">
        <v>54</v>
      </c>
      <c r="D180" s="278"/>
      <c r="E180" s="278"/>
      <c r="F180" s="301" t="s">
        <v>547</v>
      </c>
      <c r="G180" s="278"/>
      <c r="H180" s="278" t="s">
        <v>620</v>
      </c>
      <c r="I180" s="278" t="s">
        <v>549</v>
      </c>
      <c r="J180" s="278">
        <v>255</v>
      </c>
      <c r="K180" s="326"/>
    </row>
    <row r="181" s="1" customFormat="1" ht="15" customHeight="1">
      <c r="B181" s="303"/>
      <c r="C181" s="278" t="s">
        <v>99</v>
      </c>
      <c r="D181" s="278"/>
      <c r="E181" s="278"/>
      <c r="F181" s="301" t="s">
        <v>547</v>
      </c>
      <c r="G181" s="278"/>
      <c r="H181" s="278" t="s">
        <v>511</v>
      </c>
      <c r="I181" s="278" t="s">
        <v>549</v>
      </c>
      <c r="J181" s="278">
        <v>10</v>
      </c>
      <c r="K181" s="326"/>
    </row>
    <row r="182" s="1" customFormat="1" ht="15" customHeight="1">
      <c r="B182" s="303"/>
      <c r="C182" s="278" t="s">
        <v>100</v>
      </c>
      <c r="D182" s="278"/>
      <c r="E182" s="278"/>
      <c r="F182" s="301" t="s">
        <v>547</v>
      </c>
      <c r="G182" s="278"/>
      <c r="H182" s="278" t="s">
        <v>621</v>
      </c>
      <c r="I182" s="278" t="s">
        <v>582</v>
      </c>
      <c r="J182" s="278"/>
      <c r="K182" s="326"/>
    </row>
    <row r="183" s="1" customFormat="1" ht="15" customHeight="1">
      <c r="B183" s="303"/>
      <c r="C183" s="278" t="s">
        <v>622</v>
      </c>
      <c r="D183" s="278"/>
      <c r="E183" s="278"/>
      <c r="F183" s="301" t="s">
        <v>547</v>
      </c>
      <c r="G183" s="278"/>
      <c r="H183" s="278" t="s">
        <v>623</v>
      </c>
      <c r="I183" s="278" t="s">
        <v>582</v>
      </c>
      <c r="J183" s="278"/>
      <c r="K183" s="326"/>
    </row>
    <row r="184" s="1" customFormat="1" ht="15" customHeight="1">
      <c r="B184" s="303"/>
      <c r="C184" s="278" t="s">
        <v>611</v>
      </c>
      <c r="D184" s="278"/>
      <c r="E184" s="278"/>
      <c r="F184" s="301" t="s">
        <v>547</v>
      </c>
      <c r="G184" s="278"/>
      <c r="H184" s="278" t="s">
        <v>624</v>
      </c>
      <c r="I184" s="278" t="s">
        <v>582</v>
      </c>
      <c r="J184" s="278"/>
      <c r="K184" s="326"/>
    </row>
    <row r="185" s="1" customFormat="1" ht="15" customHeight="1">
      <c r="B185" s="303"/>
      <c r="C185" s="278" t="s">
        <v>102</v>
      </c>
      <c r="D185" s="278"/>
      <c r="E185" s="278"/>
      <c r="F185" s="301" t="s">
        <v>553</v>
      </c>
      <c r="G185" s="278"/>
      <c r="H185" s="278" t="s">
        <v>625</v>
      </c>
      <c r="I185" s="278" t="s">
        <v>549</v>
      </c>
      <c r="J185" s="278">
        <v>50</v>
      </c>
      <c r="K185" s="326"/>
    </row>
    <row r="186" s="1" customFormat="1" ht="15" customHeight="1">
      <c r="B186" s="303"/>
      <c r="C186" s="278" t="s">
        <v>626</v>
      </c>
      <c r="D186" s="278"/>
      <c r="E186" s="278"/>
      <c r="F186" s="301" t="s">
        <v>553</v>
      </c>
      <c r="G186" s="278"/>
      <c r="H186" s="278" t="s">
        <v>627</v>
      </c>
      <c r="I186" s="278" t="s">
        <v>628</v>
      </c>
      <c r="J186" s="278"/>
      <c r="K186" s="326"/>
    </row>
    <row r="187" s="1" customFormat="1" ht="15" customHeight="1">
      <c r="B187" s="303"/>
      <c r="C187" s="278" t="s">
        <v>629</v>
      </c>
      <c r="D187" s="278"/>
      <c r="E187" s="278"/>
      <c r="F187" s="301" t="s">
        <v>553</v>
      </c>
      <c r="G187" s="278"/>
      <c r="H187" s="278" t="s">
        <v>630</v>
      </c>
      <c r="I187" s="278" t="s">
        <v>628</v>
      </c>
      <c r="J187" s="278"/>
      <c r="K187" s="326"/>
    </row>
    <row r="188" s="1" customFormat="1" ht="15" customHeight="1">
      <c r="B188" s="303"/>
      <c r="C188" s="278" t="s">
        <v>631</v>
      </c>
      <c r="D188" s="278"/>
      <c r="E188" s="278"/>
      <c r="F188" s="301" t="s">
        <v>553</v>
      </c>
      <c r="G188" s="278"/>
      <c r="H188" s="278" t="s">
        <v>632</v>
      </c>
      <c r="I188" s="278" t="s">
        <v>628</v>
      </c>
      <c r="J188" s="278"/>
      <c r="K188" s="326"/>
    </row>
    <row r="189" s="1" customFormat="1" ht="15" customHeight="1">
      <c r="B189" s="303"/>
      <c r="C189" s="339" t="s">
        <v>633</v>
      </c>
      <c r="D189" s="278"/>
      <c r="E189" s="278"/>
      <c r="F189" s="301" t="s">
        <v>553</v>
      </c>
      <c r="G189" s="278"/>
      <c r="H189" s="278" t="s">
        <v>634</v>
      </c>
      <c r="I189" s="278" t="s">
        <v>635</v>
      </c>
      <c r="J189" s="340" t="s">
        <v>636</v>
      </c>
      <c r="K189" s="326"/>
    </row>
    <row r="190" s="17" customFormat="1" ht="15" customHeight="1">
      <c r="B190" s="341"/>
      <c r="C190" s="342" t="s">
        <v>637</v>
      </c>
      <c r="D190" s="343"/>
      <c r="E190" s="343"/>
      <c r="F190" s="344" t="s">
        <v>553</v>
      </c>
      <c r="G190" s="343"/>
      <c r="H190" s="343" t="s">
        <v>638</v>
      </c>
      <c r="I190" s="343" t="s">
        <v>635</v>
      </c>
      <c r="J190" s="345" t="s">
        <v>636</v>
      </c>
      <c r="K190" s="346"/>
    </row>
    <row r="191" s="1" customFormat="1" ht="15" customHeight="1">
      <c r="B191" s="303"/>
      <c r="C191" s="339" t="s">
        <v>42</v>
      </c>
      <c r="D191" s="278"/>
      <c r="E191" s="278"/>
      <c r="F191" s="301" t="s">
        <v>547</v>
      </c>
      <c r="G191" s="278"/>
      <c r="H191" s="275" t="s">
        <v>639</v>
      </c>
      <c r="I191" s="278" t="s">
        <v>640</v>
      </c>
      <c r="J191" s="278"/>
      <c r="K191" s="326"/>
    </row>
    <row r="192" s="1" customFormat="1" ht="15" customHeight="1">
      <c r="B192" s="303"/>
      <c r="C192" s="339" t="s">
        <v>641</v>
      </c>
      <c r="D192" s="278"/>
      <c r="E192" s="278"/>
      <c r="F192" s="301" t="s">
        <v>547</v>
      </c>
      <c r="G192" s="278"/>
      <c r="H192" s="278" t="s">
        <v>642</v>
      </c>
      <c r="I192" s="278" t="s">
        <v>582</v>
      </c>
      <c r="J192" s="278"/>
      <c r="K192" s="326"/>
    </row>
    <row r="193" s="1" customFormat="1" ht="15" customHeight="1">
      <c r="B193" s="303"/>
      <c r="C193" s="339" t="s">
        <v>643</v>
      </c>
      <c r="D193" s="278"/>
      <c r="E193" s="278"/>
      <c r="F193" s="301" t="s">
        <v>547</v>
      </c>
      <c r="G193" s="278"/>
      <c r="H193" s="278" t="s">
        <v>644</v>
      </c>
      <c r="I193" s="278" t="s">
        <v>582</v>
      </c>
      <c r="J193" s="278"/>
      <c r="K193" s="326"/>
    </row>
    <row r="194" s="1" customFormat="1" ht="15" customHeight="1">
      <c r="B194" s="303"/>
      <c r="C194" s="339" t="s">
        <v>645</v>
      </c>
      <c r="D194" s="278"/>
      <c r="E194" s="278"/>
      <c r="F194" s="301" t="s">
        <v>553</v>
      </c>
      <c r="G194" s="278"/>
      <c r="H194" s="278" t="s">
        <v>646</v>
      </c>
      <c r="I194" s="278" t="s">
        <v>582</v>
      </c>
      <c r="J194" s="278"/>
      <c r="K194" s="326"/>
    </row>
    <row r="195" s="1" customFormat="1" ht="15" customHeight="1">
      <c r="B195" s="332"/>
      <c r="C195" s="347"/>
      <c r="D195" s="312"/>
      <c r="E195" s="312"/>
      <c r="F195" s="312"/>
      <c r="G195" s="312"/>
      <c r="H195" s="312"/>
      <c r="I195" s="312"/>
      <c r="J195" s="312"/>
      <c r="K195" s="333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314"/>
      <c r="C197" s="324"/>
      <c r="D197" s="324"/>
      <c r="E197" s="324"/>
      <c r="F197" s="334"/>
      <c r="G197" s="324"/>
      <c r="H197" s="324"/>
      <c r="I197" s="324"/>
      <c r="J197" s="324"/>
      <c r="K197" s="314"/>
    </row>
    <row r="198" s="1" customFormat="1" ht="18.75" customHeight="1">
      <c r="B198" s="286"/>
      <c r="C198" s="286"/>
      <c r="D198" s="286"/>
      <c r="E198" s="286"/>
      <c r="F198" s="286"/>
      <c r="G198" s="286"/>
      <c r="H198" s="286"/>
      <c r="I198" s="286"/>
      <c r="J198" s="286"/>
      <c r="K198" s="286"/>
    </row>
    <row r="199" s="1" customFormat="1" ht="13.5">
      <c r="B199" s="265"/>
      <c r="C199" s="266"/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1">
      <c r="B200" s="268"/>
      <c r="C200" s="269" t="s">
        <v>647</v>
      </c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25.5" customHeight="1">
      <c r="B201" s="268"/>
      <c r="C201" s="348" t="s">
        <v>648</v>
      </c>
      <c r="D201" s="348"/>
      <c r="E201" s="348"/>
      <c r="F201" s="348" t="s">
        <v>649</v>
      </c>
      <c r="G201" s="349"/>
      <c r="H201" s="348" t="s">
        <v>650</v>
      </c>
      <c r="I201" s="348"/>
      <c r="J201" s="348"/>
      <c r="K201" s="270"/>
    </row>
    <row r="202" s="1" customFormat="1" ht="5.25" customHeight="1">
      <c r="B202" s="303"/>
      <c r="C202" s="298"/>
      <c r="D202" s="298"/>
      <c r="E202" s="298"/>
      <c r="F202" s="298"/>
      <c r="G202" s="324"/>
      <c r="H202" s="298"/>
      <c r="I202" s="298"/>
      <c r="J202" s="298"/>
      <c r="K202" s="326"/>
    </row>
    <row r="203" s="1" customFormat="1" ht="15" customHeight="1">
      <c r="B203" s="303"/>
      <c r="C203" s="278" t="s">
        <v>640</v>
      </c>
      <c r="D203" s="278"/>
      <c r="E203" s="278"/>
      <c r="F203" s="301" t="s">
        <v>43</v>
      </c>
      <c r="G203" s="278"/>
      <c r="H203" s="278" t="s">
        <v>651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44</v>
      </c>
      <c r="G204" s="278"/>
      <c r="H204" s="278" t="s">
        <v>652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47</v>
      </c>
      <c r="G205" s="278"/>
      <c r="H205" s="278" t="s">
        <v>653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45</v>
      </c>
      <c r="G206" s="278"/>
      <c r="H206" s="278" t="s">
        <v>654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 t="s">
        <v>46</v>
      </c>
      <c r="G207" s="278"/>
      <c r="H207" s="278" t="s">
        <v>655</v>
      </c>
      <c r="I207" s="278"/>
      <c r="J207" s="278"/>
      <c r="K207" s="326"/>
    </row>
    <row r="208" s="1" customFormat="1" ht="15" customHeight="1">
      <c r="B208" s="303"/>
      <c r="C208" s="278"/>
      <c r="D208" s="278"/>
      <c r="E208" s="278"/>
      <c r="F208" s="301"/>
      <c r="G208" s="278"/>
      <c r="H208" s="278"/>
      <c r="I208" s="278"/>
      <c r="J208" s="278"/>
      <c r="K208" s="326"/>
    </row>
    <row r="209" s="1" customFormat="1" ht="15" customHeight="1">
      <c r="B209" s="303"/>
      <c r="C209" s="278" t="s">
        <v>594</v>
      </c>
      <c r="D209" s="278"/>
      <c r="E209" s="278"/>
      <c r="F209" s="301" t="s">
        <v>76</v>
      </c>
      <c r="G209" s="278"/>
      <c r="H209" s="278" t="s">
        <v>656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489</v>
      </c>
      <c r="G210" s="278"/>
      <c r="H210" s="278" t="s">
        <v>490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487</v>
      </c>
      <c r="G211" s="278"/>
      <c r="H211" s="278" t="s">
        <v>657</v>
      </c>
      <c r="I211" s="278"/>
      <c r="J211" s="278"/>
      <c r="K211" s="326"/>
    </row>
    <row r="212" s="1" customFormat="1" ht="15" customHeight="1">
      <c r="B212" s="350"/>
      <c r="C212" s="278"/>
      <c r="D212" s="278"/>
      <c r="E212" s="278"/>
      <c r="F212" s="301" t="s">
        <v>491</v>
      </c>
      <c r="G212" s="339"/>
      <c r="H212" s="330" t="s">
        <v>492</v>
      </c>
      <c r="I212" s="330"/>
      <c r="J212" s="330"/>
      <c r="K212" s="351"/>
    </row>
    <row r="213" s="1" customFormat="1" ht="15" customHeight="1">
      <c r="B213" s="350"/>
      <c r="C213" s="278"/>
      <c r="D213" s="278"/>
      <c r="E213" s="278"/>
      <c r="F213" s="301" t="s">
        <v>493</v>
      </c>
      <c r="G213" s="339"/>
      <c r="H213" s="330" t="s">
        <v>658</v>
      </c>
      <c r="I213" s="330"/>
      <c r="J213" s="330"/>
      <c r="K213" s="351"/>
    </row>
    <row r="214" s="1" customFormat="1" ht="15" customHeight="1">
      <c r="B214" s="350"/>
      <c r="C214" s="278"/>
      <c r="D214" s="278"/>
      <c r="E214" s="278"/>
      <c r="F214" s="301"/>
      <c r="G214" s="339"/>
      <c r="H214" s="330"/>
      <c r="I214" s="330"/>
      <c r="J214" s="330"/>
      <c r="K214" s="351"/>
    </row>
    <row r="215" s="1" customFormat="1" ht="15" customHeight="1">
      <c r="B215" s="350"/>
      <c r="C215" s="278" t="s">
        <v>618</v>
      </c>
      <c r="D215" s="278"/>
      <c r="E215" s="278"/>
      <c r="F215" s="301">
        <v>1</v>
      </c>
      <c r="G215" s="339"/>
      <c r="H215" s="330" t="s">
        <v>659</v>
      </c>
      <c r="I215" s="330"/>
      <c r="J215" s="330"/>
      <c r="K215" s="351"/>
    </row>
    <row r="216" s="1" customFormat="1" ht="15" customHeight="1">
      <c r="B216" s="350"/>
      <c r="C216" s="278"/>
      <c r="D216" s="278"/>
      <c r="E216" s="278"/>
      <c r="F216" s="301">
        <v>2</v>
      </c>
      <c r="G216" s="339"/>
      <c r="H216" s="330" t="s">
        <v>660</v>
      </c>
      <c r="I216" s="330"/>
      <c r="J216" s="330"/>
      <c r="K216" s="351"/>
    </row>
    <row r="217" s="1" customFormat="1" ht="15" customHeight="1">
      <c r="B217" s="350"/>
      <c r="C217" s="278"/>
      <c r="D217" s="278"/>
      <c r="E217" s="278"/>
      <c r="F217" s="301">
        <v>3</v>
      </c>
      <c r="G217" s="339"/>
      <c r="H217" s="330" t="s">
        <v>661</v>
      </c>
      <c r="I217" s="330"/>
      <c r="J217" s="330"/>
      <c r="K217" s="351"/>
    </row>
    <row r="218" s="1" customFormat="1" ht="15" customHeight="1">
      <c r="B218" s="350"/>
      <c r="C218" s="278"/>
      <c r="D218" s="278"/>
      <c r="E218" s="278"/>
      <c r="F218" s="301">
        <v>4</v>
      </c>
      <c r="G218" s="339"/>
      <c r="H218" s="330" t="s">
        <v>662</v>
      </c>
      <c r="I218" s="330"/>
      <c r="J218" s="330"/>
      <c r="K218" s="351"/>
    </row>
    <row r="219" s="1" customFormat="1" ht="12.75" customHeight="1">
      <c r="B219" s="352"/>
      <c r="C219" s="353"/>
      <c r="D219" s="353"/>
      <c r="E219" s="353"/>
      <c r="F219" s="353"/>
      <c r="G219" s="353"/>
      <c r="H219" s="353"/>
      <c r="I219" s="353"/>
      <c r="J219" s="353"/>
      <c r="K219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Kamil Urbánek</dc:creator>
  <cp:lastModifiedBy>Kamil Urbánek</cp:lastModifiedBy>
  <dcterms:created xsi:type="dcterms:W3CDTF">2024-09-11T06:09:33Z</dcterms:created>
  <dcterms:modified xsi:type="dcterms:W3CDTF">2024-09-11T06:09:34Z</dcterms:modified>
</cp:coreProperties>
</file>